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comments12.xml" ContentType="application/vnd.openxmlformats-officedocument.spreadsheetml.comments+xml"/>
  <Override PartName="/xl/drawings/drawing23.xml" ContentType="application/vnd.openxmlformats-officedocument.drawing+xml"/>
  <Override PartName="/xl/comments13.xml" ContentType="application/vnd.openxmlformats-officedocument.spreadsheetml.comments+xml"/>
  <Override PartName="/xl/drawings/drawing24.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h3cenergies.sharepoint.com/sites/18-00064PCAETCCAM/Shared Documents/General/09.Depot dossier/"/>
    </mc:Choice>
  </mc:AlternateContent>
  <xr:revisionPtr revIDLastSave="30" documentId="8_{17EB1127-F5B7-490C-BCC1-0306314D393F}" xr6:coauthVersionLast="47" xr6:coauthVersionMax="47" xr10:uidLastSave="{65B90266-94F0-46B2-8985-573AACED85BF}"/>
  <bookViews>
    <workbookView xWindow="28680" yWindow="-120" windowWidth="29040" windowHeight="16440" tabRatio="830" firstSheet="2" activeTab="2" xr2:uid="{00000000-000D-0000-FFFF-FFFF00000000}"/>
  </bookViews>
  <sheets>
    <sheet name="Légende" sheetId="286" r:id="rId1"/>
    <sheet name="Mode d'emploi" sheetId="265" r:id="rId2"/>
    <sheet name="Sommaire" sheetId="55" r:id="rId3"/>
    <sheet name="Liste Actions en cours" sheetId="291" r:id="rId4"/>
    <sheet name="Outil de suivi" sheetId="269" r:id="rId5"/>
    <sheet name="EES" sheetId="248" r:id="rId6"/>
    <sheet name="Détail EES" sheetId="292" r:id="rId7"/>
    <sheet name="A.1" sheetId="270" r:id="rId8"/>
    <sheet name="A.2" sheetId="271" r:id="rId9"/>
    <sheet name="A.3" sheetId="277" r:id="rId10"/>
    <sheet name="B.1" sheetId="287" r:id="rId11"/>
    <sheet name="B.2" sheetId="288" r:id="rId12"/>
    <sheet name="B.3" sheetId="289" r:id="rId13"/>
    <sheet name="B.4" sheetId="290" r:id="rId14"/>
    <sheet name="C.1" sheetId="272" r:id="rId15"/>
    <sheet name="C.2" sheetId="282" r:id="rId16"/>
    <sheet name="C.3" sheetId="284" r:id="rId17"/>
    <sheet name="D.1" sheetId="273" r:id="rId18"/>
    <sheet name="D.2" sheetId="274" r:id="rId19"/>
    <sheet name="D.3" sheetId="275" r:id="rId20"/>
    <sheet name="D.4" sheetId="276" r:id="rId21"/>
    <sheet name="E.1" sheetId="279" r:id="rId22"/>
    <sheet name="E.2" sheetId="281" r:id="rId23"/>
    <sheet name="E.3" sheetId="283" r:id="rId24"/>
    <sheet name="E.4" sheetId="285" r:id="rId25"/>
    <sheet name="F.1" sheetId="280" r:id="rId26"/>
    <sheet name="F.2" sheetId="293" r:id="rId27"/>
    <sheet name="Model" sheetId="253" r:id="rId28"/>
    <sheet name="AIDE" sheetId="231"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5" hidden="1">EES!$C$4:$H$15</definedName>
    <definedName name="_xlnm._FilterDatabase" localSheetId="4" hidden="1">'Outil de suivi'!$C$6:$D$57</definedName>
    <definedName name="_xlnm._FilterDatabase" localSheetId="2" hidden="1">Sommaire!$C$5:$I$16</definedName>
    <definedName name="Actions_Bâti">'[1]Liste préconisation'!$A$2:$A$18</definedName>
    <definedName name="Actions_exploitation">'[1]Liste préconisation'!$A$41:$A$59</definedName>
    <definedName name="Actions_système">'[1]Liste préconisation'!$A$20:$A$39</definedName>
    <definedName name="amélioration">[2]Outils!$B$193:$B$202</definedName>
    <definedName name="annee">[3]données!$B$6:$B$115</definedName>
    <definedName name="annees">[4]données!$B$6:$B$115</definedName>
    <definedName name="bâti">[5]Recommandations!$B$3:$B$21</definedName>
    <definedName name="Besoins_ECS">'[6]Hypothèses ECS'!$B$5:$B$8</definedName>
    <definedName name="categorie">[7]Outils!$BI$5:$BI$18</definedName>
    <definedName name="categories">[7]Outils!$BI$20:$BI$24</definedName>
    <definedName name="chaudière">[4]données!$C$6:$C$5008</definedName>
    <definedName name="classement">[1]Outils!$BP$17:$BP$21</definedName>
    <definedName name="consos">'[6]Consommations facturées'!$B$14:$E$15</definedName>
    <definedName name="distrib_ECS">'[6]Hypothèses ECS'!$A$20:$A$21</definedName>
    <definedName name="djfrozbckfs" localSheetId="7">#REF!</definedName>
    <definedName name="djfrozbckfs" localSheetId="8">#REF!</definedName>
    <definedName name="djfrozbckfs" localSheetId="9">#REF!</definedName>
    <definedName name="djfrozbckfs" localSheetId="10">#REF!</definedName>
    <definedName name="djfrozbckfs" localSheetId="11">#REF!</definedName>
    <definedName name="djfrozbckfs" localSheetId="12">#REF!</definedName>
    <definedName name="djfrozbckfs" localSheetId="13">#REF!</definedName>
    <definedName name="djfrozbckfs" localSheetId="14">#REF!</definedName>
    <definedName name="djfrozbckfs" localSheetId="15">#REF!</definedName>
    <definedName name="djfrozbckfs" localSheetId="16">#REF!</definedName>
    <definedName name="djfrozbckfs" localSheetId="17">#REF!</definedName>
    <definedName name="djfrozbckfs" localSheetId="18">#REF!</definedName>
    <definedName name="djfrozbckfs" localSheetId="19">#REF!</definedName>
    <definedName name="djfrozbckfs" localSheetId="20">#REF!</definedName>
    <definedName name="djfrozbckfs" localSheetId="21">#REF!</definedName>
    <definedName name="djfrozbckfs" localSheetId="22">#REF!</definedName>
    <definedName name="djfrozbckfs" localSheetId="23">#REF!</definedName>
    <definedName name="djfrozbckfs" localSheetId="24">#REF!</definedName>
    <definedName name="djfrozbckfs" localSheetId="5">#REF!</definedName>
    <definedName name="djfrozbckfs" localSheetId="25">#REF!</definedName>
    <definedName name="djfrozbckfs" localSheetId="4">#REF!</definedName>
    <definedName name="djfrozbckfs">#REF!</definedName>
    <definedName name="E" localSheetId="7">[8]Equipements!#REF!</definedName>
    <definedName name="E" localSheetId="8">[8]Equipements!#REF!</definedName>
    <definedName name="E" localSheetId="9">[8]Equipements!#REF!</definedName>
    <definedName name="E" localSheetId="10">[8]Equipements!#REF!</definedName>
    <definedName name="E" localSheetId="11">[8]Equipements!#REF!</definedName>
    <definedName name="E" localSheetId="12">[8]Equipements!#REF!</definedName>
    <definedName name="E" localSheetId="13">[8]Equipements!#REF!</definedName>
    <definedName name="E" localSheetId="14">[8]Equipements!#REF!</definedName>
    <definedName name="E" localSheetId="15">[8]Equipements!#REF!</definedName>
    <definedName name="E" localSheetId="16">[8]Equipements!#REF!</definedName>
    <definedName name="E" localSheetId="17">[8]Equipements!#REF!</definedName>
    <definedName name="E" localSheetId="18">[8]Equipements!#REF!</definedName>
    <definedName name="E" localSheetId="19">[8]Equipements!#REF!</definedName>
    <definedName name="E" localSheetId="20">[8]Equipements!#REF!</definedName>
    <definedName name="E" localSheetId="21">[8]Equipements!#REF!</definedName>
    <definedName name="E" localSheetId="22">[8]Equipements!#REF!</definedName>
    <definedName name="E" localSheetId="23">[8]Equipements!#REF!</definedName>
    <definedName name="E" localSheetId="24">[8]Equipements!#REF!</definedName>
    <definedName name="E" localSheetId="5">[8]Equipements!#REF!</definedName>
    <definedName name="E" localSheetId="25">[8]Equipements!#REF!</definedName>
    <definedName name="E" localSheetId="4">[8]Equipements!#REF!</definedName>
    <definedName name="E">[8]Equipements!#REF!</definedName>
    <definedName name="efficacité">[1]Outils!$CE$95:$CE$107</definedName>
    <definedName name="Electricité_t._Jaune" localSheetId="7">#REF!</definedName>
    <definedName name="Electricité_t._Jaune" localSheetId="8">#REF!</definedName>
    <definedName name="Electricité_t._Jaune" localSheetId="9">#REF!</definedName>
    <definedName name="Electricité_t._Jaune" localSheetId="10">#REF!</definedName>
    <definedName name="Electricité_t._Jaune" localSheetId="11">#REF!</definedName>
    <definedName name="Electricité_t._Jaune" localSheetId="12">#REF!</definedName>
    <definedName name="Electricité_t._Jaune" localSheetId="13">#REF!</definedName>
    <definedName name="Electricité_t._Jaune" localSheetId="14">#REF!</definedName>
    <definedName name="Electricité_t._Jaune" localSheetId="15">#REF!</definedName>
    <definedName name="Electricité_t._Jaune" localSheetId="16">#REF!</definedName>
    <definedName name="Electricité_t._Jaune" localSheetId="17">#REF!</definedName>
    <definedName name="Electricité_t._Jaune" localSheetId="18">#REF!</definedName>
    <definedName name="Electricité_t._Jaune" localSheetId="19">#REF!</definedName>
    <definedName name="Electricité_t._Jaune" localSheetId="20">#REF!</definedName>
    <definedName name="Electricité_t._Jaune" localSheetId="21">#REF!</definedName>
    <definedName name="Electricité_t._Jaune" localSheetId="22">#REF!</definedName>
    <definedName name="Electricité_t._Jaune" localSheetId="23">#REF!</definedName>
    <definedName name="Electricité_t._Jaune" localSheetId="24">#REF!</definedName>
    <definedName name="Electricité_t._Jaune" localSheetId="5">#REF!</definedName>
    <definedName name="Electricité_t._Jaune" localSheetId="25">#REF!</definedName>
    <definedName name="Electricité_t._Jaune" localSheetId="4">#REF!</definedName>
    <definedName name="Electricité_t._Jaune">#REF!</definedName>
    <definedName name="energie">[4]données!$D$6:$D$28</definedName>
    <definedName name="energies">[6]Hypothèses!$L$5:$L$11</definedName>
    <definedName name="energies_chauffage">[6]Hypothèses!$L$6:$L$10</definedName>
    <definedName name="energies2">[6]Hypothèses!$L$5:$N$11</definedName>
    <definedName name="enr">[5]Recommandations!$B$109:$B$113</definedName>
    <definedName name="equipementstechniques">[5]Recommandations!$B$23:$B$84</definedName>
    <definedName name="ER" localSheetId="7">#REF!</definedName>
    <definedName name="ER" localSheetId="8">#REF!</definedName>
    <definedName name="ER" localSheetId="9">#REF!</definedName>
    <definedName name="ER" localSheetId="10">#REF!</definedName>
    <definedName name="ER" localSheetId="11">#REF!</definedName>
    <definedName name="ER" localSheetId="12">#REF!</definedName>
    <definedName name="ER" localSheetId="13">#REF!</definedName>
    <definedName name="ER" localSheetId="14">#REF!</definedName>
    <definedName name="ER" localSheetId="15">#REF!</definedName>
    <definedName name="ER" localSheetId="16">#REF!</definedName>
    <definedName name="ER" localSheetId="17">#REF!</definedName>
    <definedName name="ER" localSheetId="18">#REF!</definedName>
    <definedName name="ER" localSheetId="19">#REF!</definedName>
    <definedName name="ER" localSheetId="20">#REF!</definedName>
    <definedName name="ER" localSheetId="21">#REF!</definedName>
    <definedName name="ER" localSheetId="22">#REF!</definedName>
    <definedName name="ER" localSheetId="23">#REF!</definedName>
    <definedName name="ER" localSheetId="24">#REF!</definedName>
    <definedName name="ER" localSheetId="5">#REF!</definedName>
    <definedName name="ER" localSheetId="25">#REF!</definedName>
    <definedName name="ER" localSheetId="4">#REF!</definedName>
    <definedName name="ER">#REF!</definedName>
    <definedName name="Etat">[1]Outils!$DJ$64:$DJ$88</definedName>
    <definedName name="FA">[2]Outils!$S$192:$S$219</definedName>
    <definedName name="fdzf" localSheetId="7">#REF!</definedName>
    <definedName name="fdzf" localSheetId="8">#REF!</definedName>
    <definedName name="fdzf" localSheetId="9">#REF!</definedName>
    <definedName name="fdzf" localSheetId="10">#REF!</definedName>
    <definedName name="fdzf" localSheetId="11">#REF!</definedName>
    <definedName name="fdzf" localSheetId="12">#REF!</definedName>
    <definedName name="fdzf" localSheetId="13">#REF!</definedName>
    <definedName name="fdzf" localSheetId="14">#REF!</definedName>
    <definedName name="fdzf" localSheetId="15">#REF!</definedName>
    <definedName name="fdzf" localSheetId="16">#REF!</definedName>
    <definedName name="fdzf" localSheetId="17">#REF!</definedName>
    <definedName name="fdzf" localSheetId="18">#REF!</definedName>
    <definedName name="fdzf" localSheetId="19">#REF!</definedName>
    <definedName name="fdzf" localSheetId="20">#REF!</definedName>
    <definedName name="fdzf" localSheetId="21">#REF!</definedName>
    <definedName name="fdzf" localSheetId="22">#REF!</definedName>
    <definedName name="fdzf" localSheetId="23">#REF!</definedName>
    <definedName name="fdzf" localSheetId="24">#REF!</definedName>
    <definedName name="fdzf" localSheetId="5">#REF!</definedName>
    <definedName name="fdzf" localSheetId="25">#REF!</definedName>
    <definedName name="fdzf" localSheetId="4">#REF!</definedName>
    <definedName name="fdzf">#REF!</definedName>
    <definedName name="formation">[5]Recommandations!$B$86:$B$89</definedName>
    <definedName name="frf" localSheetId="7">#REF!</definedName>
    <definedName name="frf" localSheetId="8">#REF!</definedName>
    <definedName name="frf" localSheetId="9">#REF!</definedName>
    <definedName name="frf" localSheetId="10">#REF!</definedName>
    <definedName name="frf" localSheetId="11">#REF!</definedName>
    <definedName name="frf" localSheetId="12">#REF!</definedName>
    <definedName name="frf" localSheetId="13">#REF!</definedName>
    <definedName name="frf" localSheetId="14">#REF!</definedName>
    <definedName name="frf" localSheetId="15">#REF!</definedName>
    <definedName name="frf" localSheetId="16">#REF!</definedName>
    <definedName name="frf" localSheetId="17">#REF!</definedName>
    <definedName name="frf" localSheetId="18">#REF!</definedName>
    <definedName name="frf" localSheetId="19">#REF!</definedName>
    <definedName name="frf" localSheetId="20">#REF!</definedName>
    <definedName name="frf" localSheetId="21">#REF!</definedName>
    <definedName name="frf" localSheetId="22">#REF!</definedName>
    <definedName name="frf" localSheetId="23">#REF!</definedName>
    <definedName name="frf" localSheetId="24">#REF!</definedName>
    <definedName name="frf" localSheetId="5">#REF!</definedName>
    <definedName name="frf" localSheetId="25">#REF!</definedName>
    <definedName name="frf" localSheetId="4">#REF!</definedName>
    <definedName name="frf">#REF!</definedName>
    <definedName name="gtr" localSheetId="7">#REF!</definedName>
    <definedName name="gtr" localSheetId="8">#REF!</definedName>
    <definedName name="gtr" localSheetId="9">#REF!</definedName>
    <definedName name="gtr" localSheetId="10">#REF!</definedName>
    <definedName name="gtr" localSheetId="11">#REF!</definedName>
    <definedName name="gtr" localSheetId="12">#REF!</definedName>
    <definedName name="gtr" localSheetId="13">#REF!</definedName>
    <definedName name="gtr" localSheetId="14">#REF!</definedName>
    <definedName name="gtr" localSheetId="15">#REF!</definedName>
    <definedName name="gtr" localSheetId="16">#REF!</definedName>
    <definedName name="gtr" localSheetId="17">#REF!</definedName>
    <definedName name="gtr" localSheetId="18">#REF!</definedName>
    <definedName name="gtr" localSheetId="19">#REF!</definedName>
    <definedName name="gtr" localSheetId="20">#REF!</definedName>
    <definedName name="gtr" localSheetId="21">#REF!</definedName>
    <definedName name="gtr" localSheetId="22">#REF!</definedName>
    <definedName name="gtr" localSheetId="23">#REF!</definedName>
    <definedName name="gtr" localSheetId="24">#REF!</definedName>
    <definedName name="gtr" localSheetId="5">#REF!</definedName>
    <definedName name="gtr" localSheetId="25">#REF!</definedName>
    <definedName name="gtr" localSheetId="4">#REF!</definedName>
    <definedName name="gtr">#REF!</definedName>
    <definedName name="ht" localSheetId="7">#REF!</definedName>
    <definedName name="ht" localSheetId="8">#REF!</definedName>
    <definedName name="ht" localSheetId="9">#REF!</definedName>
    <definedName name="ht" localSheetId="10">#REF!</definedName>
    <definedName name="ht" localSheetId="11">#REF!</definedName>
    <definedName name="ht" localSheetId="12">#REF!</definedName>
    <definedName name="ht" localSheetId="13">#REF!</definedName>
    <definedName name="ht" localSheetId="14">#REF!</definedName>
    <definedName name="ht" localSheetId="15">#REF!</definedName>
    <definedName name="ht" localSheetId="16">#REF!</definedName>
    <definedName name="ht" localSheetId="17">#REF!</definedName>
    <definedName name="ht" localSheetId="18">#REF!</definedName>
    <definedName name="ht" localSheetId="19">#REF!</definedName>
    <definedName name="ht" localSheetId="20">#REF!</definedName>
    <definedName name="ht" localSheetId="21">#REF!</definedName>
    <definedName name="ht" localSheetId="22">#REF!</definedName>
    <definedName name="ht" localSheetId="23">#REF!</definedName>
    <definedName name="ht" localSheetId="24">#REF!</definedName>
    <definedName name="ht" localSheetId="5">#REF!</definedName>
    <definedName name="ht" localSheetId="25">#REF!</definedName>
    <definedName name="ht" localSheetId="4">#REF!</definedName>
    <definedName name="ht">#REF!</definedName>
    <definedName name="Image" localSheetId="5">IF(EES!$E$4="indirecte",#REF!,IF(EES!$E$4&lt;50,#REF!,IF(EES!$E$4&lt;120,#REF!,IF(EES!$E$4&lt;200,#REF!,#REF!))))</definedName>
    <definedName name="Image" localSheetId="4">IF('Outil de suivi'!#REF!="indirecte",#REF!,IF('Outil de suivi'!#REF!&lt;50,#REF!,IF('Outil de suivi'!#REF!&lt;120,#REF!,IF('Outil de suivi'!#REF!&lt;200,#REF!,#REF!))))</definedName>
    <definedName name="Image">IF(Sommaire!$E$5="indirecte",#REF!,IF(Sommaire!$E$5&lt;50,#REF!,IF(Sommaire!$E$5&lt;120,#REF!,IF(Sommaire!$E$5&lt;200,#REF!,#REF!))))</definedName>
    <definedName name="Image.2" localSheetId="5">IF(EES!$H$4&lt;20000,#REF!,IF(EES!$H$4&lt;100000,#REF!,#REF!))</definedName>
    <definedName name="Image.2" localSheetId="4">IF('Outil de suivi'!#REF!&lt;20000,#REF!,IF('Outil de suivi'!#REF!&lt;100000,#REF!,#REF!))</definedName>
    <definedName name="Image.2">IF(Sommaire!$I$5&lt;20000,#REF!,IF(Sommaire!$I$5&lt;100000,#REF!,#REF!))</definedName>
    <definedName name="_xlnm.Print_Titles" localSheetId="7">A.1!$1:$6</definedName>
    <definedName name="_xlnm.Print_Titles" localSheetId="8">A.2!$1:$6</definedName>
    <definedName name="_xlnm.Print_Titles" localSheetId="9">A.3!$1:$6</definedName>
    <definedName name="_xlnm.Print_Titles" localSheetId="10">B.1!$1:$6</definedName>
    <definedName name="_xlnm.Print_Titles" localSheetId="11">B.2!$1:$6</definedName>
    <definedName name="_xlnm.Print_Titles" localSheetId="12">B.3!$1:$6</definedName>
    <definedName name="_xlnm.Print_Titles" localSheetId="13">B.4!$1:$6</definedName>
    <definedName name="_xlnm.Print_Titles" localSheetId="14">'C.1'!$1:$6</definedName>
    <definedName name="_xlnm.Print_Titles" localSheetId="15">'C.2'!$1:$6</definedName>
    <definedName name="_xlnm.Print_Titles" localSheetId="16">'C.3'!$1:$6</definedName>
    <definedName name="_xlnm.Print_Titles" localSheetId="17">D.1!$1:$6</definedName>
    <definedName name="_xlnm.Print_Titles" localSheetId="18">D.2!$1:$6</definedName>
    <definedName name="_xlnm.Print_Titles" localSheetId="19">D.3!$1:$6</definedName>
    <definedName name="_xlnm.Print_Titles" localSheetId="20">D.4!$1:$6</definedName>
    <definedName name="_xlnm.Print_Titles" localSheetId="21">E.1!$1:$6</definedName>
    <definedName name="_xlnm.Print_Titles" localSheetId="22">E.2!$1:$6</definedName>
    <definedName name="_xlnm.Print_Titles" localSheetId="23">E.3!$1:$6</definedName>
    <definedName name="_xlnm.Print_Titles" localSheetId="24">E.4!$1:$6</definedName>
    <definedName name="_xlnm.Print_Titles" localSheetId="25">F.1!$1:$6</definedName>
    <definedName name="isolant">[1]Outils!$CY$64:$CY$88</definedName>
    <definedName name="Isolation" localSheetId="7">#REF!</definedName>
    <definedName name="Isolation" localSheetId="8">#REF!</definedName>
    <definedName name="Isolation" localSheetId="9">#REF!</definedName>
    <definedName name="Isolation" localSheetId="10">#REF!</definedName>
    <definedName name="Isolation" localSheetId="11">#REF!</definedName>
    <definedName name="Isolation" localSheetId="12">#REF!</definedName>
    <definedName name="Isolation" localSheetId="13">#REF!</definedName>
    <definedName name="Isolation" localSheetId="14">#REF!</definedName>
    <definedName name="Isolation" localSheetId="15">#REF!</definedName>
    <definedName name="Isolation" localSheetId="16">#REF!</definedName>
    <definedName name="Isolation" localSheetId="17">#REF!</definedName>
    <definedName name="Isolation" localSheetId="18">#REF!</definedName>
    <definedName name="Isolation" localSheetId="19">#REF!</definedName>
    <definedName name="Isolation" localSheetId="20">#REF!</definedName>
    <definedName name="Isolation" localSheetId="21">#REF!</definedName>
    <definedName name="Isolation" localSheetId="22">#REF!</definedName>
    <definedName name="Isolation" localSheetId="23">#REF!</definedName>
    <definedName name="Isolation" localSheetId="24">#REF!</definedName>
    <definedName name="Isolation" localSheetId="5">#REF!</definedName>
    <definedName name="Isolation" localSheetId="25">#REF!</definedName>
    <definedName name="Isolation" localSheetId="4">#REF!</definedName>
    <definedName name="Isolation">#REF!</definedName>
    <definedName name="jh" localSheetId="7">#REF!</definedName>
    <definedName name="jh" localSheetId="8">#REF!</definedName>
    <definedName name="jh" localSheetId="9">#REF!</definedName>
    <definedName name="jh" localSheetId="10">#REF!</definedName>
    <definedName name="jh" localSheetId="11">#REF!</definedName>
    <definedName name="jh" localSheetId="12">#REF!</definedName>
    <definedName name="jh" localSheetId="13">#REF!</definedName>
    <definedName name="jh" localSheetId="14">#REF!</definedName>
    <definedName name="jh" localSheetId="15">#REF!</definedName>
    <definedName name="jh" localSheetId="16">#REF!</definedName>
    <definedName name="jh" localSheetId="17">#REF!</definedName>
    <definedName name="jh" localSheetId="18">#REF!</definedName>
    <definedName name="jh" localSheetId="19">#REF!</definedName>
    <definedName name="jh" localSheetId="20">#REF!</definedName>
    <definedName name="jh" localSheetId="21">#REF!</definedName>
    <definedName name="jh" localSheetId="22">#REF!</definedName>
    <definedName name="jh" localSheetId="23">#REF!</definedName>
    <definedName name="jh" localSheetId="24">#REF!</definedName>
    <definedName name="jh" localSheetId="5">#REF!</definedName>
    <definedName name="jh" localSheetId="25">#REF!</definedName>
    <definedName name="jh" localSheetId="4">#REF!</definedName>
    <definedName name="jh">#REF!</definedName>
    <definedName name="jj" localSheetId="7">[8]Equipements!#REF!</definedName>
    <definedName name="jj" localSheetId="8">[8]Equipements!#REF!</definedName>
    <definedName name="jj" localSheetId="9">[8]Equipements!#REF!</definedName>
    <definedName name="jj" localSheetId="10">[8]Equipements!#REF!</definedName>
    <definedName name="jj" localSheetId="11">[8]Equipements!#REF!</definedName>
    <definedName name="jj" localSheetId="12">[8]Equipements!#REF!</definedName>
    <definedName name="jj" localSheetId="13">[8]Equipements!#REF!</definedName>
    <definedName name="jj" localSheetId="14">[8]Equipements!#REF!</definedName>
    <definedName name="jj" localSheetId="15">[8]Equipements!#REF!</definedName>
    <definedName name="jj" localSheetId="16">[8]Equipements!#REF!</definedName>
    <definedName name="jj" localSheetId="17">[8]Equipements!#REF!</definedName>
    <definedName name="jj" localSheetId="18">[8]Equipements!#REF!</definedName>
    <definedName name="jj" localSheetId="19">[8]Equipements!#REF!</definedName>
    <definedName name="jj" localSheetId="20">[8]Equipements!#REF!</definedName>
    <definedName name="jj" localSheetId="21">[8]Equipements!#REF!</definedName>
    <definedName name="jj" localSheetId="22">[8]Equipements!#REF!</definedName>
    <definedName name="jj" localSheetId="23">[8]Equipements!#REF!</definedName>
    <definedName name="jj" localSheetId="24">[8]Equipements!#REF!</definedName>
    <definedName name="jj" localSheetId="5">[8]Equipements!#REF!</definedName>
    <definedName name="jj" localSheetId="25">[8]Equipements!#REF!</definedName>
    <definedName name="jj" localSheetId="4">[8]Equipements!#REF!</definedName>
    <definedName name="jj">[8]Equipements!#REF!</definedName>
    <definedName name="lijj" localSheetId="7">#REF!</definedName>
    <definedName name="lijj" localSheetId="8">#REF!</definedName>
    <definedName name="lijj" localSheetId="9">#REF!</definedName>
    <definedName name="lijj" localSheetId="10">#REF!</definedName>
    <definedName name="lijj" localSheetId="11">#REF!</definedName>
    <definedName name="lijj" localSheetId="12">#REF!</definedName>
    <definedName name="lijj" localSheetId="13">#REF!</definedName>
    <definedName name="lijj" localSheetId="14">#REF!</definedName>
    <definedName name="lijj" localSheetId="15">#REF!</definedName>
    <definedName name="lijj" localSheetId="16">#REF!</definedName>
    <definedName name="lijj" localSheetId="17">#REF!</definedName>
    <definedName name="lijj" localSheetId="18">#REF!</definedName>
    <definedName name="lijj" localSheetId="19">#REF!</definedName>
    <definedName name="lijj" localSheetId="20">#REF!</definedName>
    <definedName name="lijj" localSheetId="21">#REF!</definedName>
    <definedName name="lijj" localSheetId="22">#REF!</definedName>
    <definedName name="lijj" localSheetId="23">#REF!</definedName>
    <definedName name="lijj" localSheetId="24">#REF!</definedName>
    <definedName name="lijj" localSheetId="5">#REF!</definedName>
    <definedName name="lijj" localSheetId="25">#REF!</definedName>
    <definedName name="lijj" localSheetId="4">#REF!</definedName>
    <definedName name="lijj">#REF!</definedName>
    <definedName name="Liste_activités">[8]Tables_référence!$D$15:$D$34</definedName>
    <definedName name="Liste_années">[8]Tables_référence!$A$13:$A$17</definedName>
    <definedName name="Liste_choix1">[9]Tables_référence!$A$24:$A$25</definedName>
    <definedName name="Liste_choix2">[8]Tables_référence!$A$28:$A$29</definedName>
    <definedName name="Liste_équipements_GDF_1" localSheetId="7">#REF!</definedName>
    <definedName name="Liste_équipements_GDF_1" localSheetId="8">#REF!</definedName>
    <definedName name="Liste_équipements_GDF_1" localSheetId="9">#REF!</definedName>
    <definedName name="Liste_équipements_GDF_1" localSheetId="10">#REF!</definedName>
    <definedName name="Liste_équipements_GDF_1" localSheetId="11">#REF!</definedName>
    <definedName name="Liste_équipements_GDF_1" localSheetId="12">#REF!</definedName>
    <definedName name="Liste_équipements_GDF_1" localSheetId="13">#REF!</definedName>
    <definedName name="Liste_équipements_GDF_1" localSheetId="14">#REF!</definedName>
    <definedName name="Liste_équipements_GDF_1" localSheetId="15">#REF!</definedName>
    <definedName name="Liste_équipements_GDF_1" localSheetId="16">#REF!</definedName>
    <definedName name="Liste_équipements_GDF_1" localSheetId="17">#REF!</definedName>
    <definedName name="Liste_équipements_GDF_1" localSheetId="18">#REF!</definedName>
    <definedName name="Liste_équipements_GDF_1" localSheetId="19">#REF!</definedName>
    <definedName name="Liste_équipements_GDF_1" localSheetId="20">#REF!</definedName>
    <definedName name="Liste_équipements_GDF_1" localSheetId="21">#REF!</definedName>
    <definedName name="Liste_équipements_GDF_1" localSheetId="22">#REF!</definedName>
    <definedName name="Liste_équipements_GDF_1" localSheetId="23">#REF!</definedName>
    <definedName name="Liste_équipements_GDF_1" localSheetId="24">#REF!</definedName>
    <definedName name="Liste_équipements_GDF_1" localSheetId="5">#REF!</definedName>
    <definedName name="Liste_équipements_GDF_1" localSheetId="25">#REF!</definedName>
    <definedName name="Liste_équipements_GDF_1" localSheetId="4">#REF!</definedName>
    <definedName name="Liste_équipements_GDF_1">#REF!</definedName>
    <definedName name="Liste_équipements_GDF_2" localSheetId="7">#REF!</definedName>
    <definedName name="Liste_équipements_GDF_2" localSheetId="8">#REF!</definedName>
    <definedName name="Liste_équipements_GDF_2" localSheetId="9">#REF!</definedName>
    <definedName name="Liste_équipements_GDF_2" localSheetId="10">#REF!</definedName>
    <definedName name="Liste_équipements_GDF_2" localSheetId="11">#REF!</definedName>
    <definedName name="Liste_équipements_GDF_2" localSheetId="12">#REF!</definedName>
    <definedName name="Liste_équipements_GDF_2" localSheetId="13">#REF!</definedName>
    <definedName name="Liste_équipements_GDF_2" localSheetId="14">#REF!</definedName>
    <definedName name="Liste_équipements_GDF_2" localSheetId="15">#REF!</definedName>
    <definedName name="Liste_équipements_GDF_2" localSheetId="16">#REF!</definedName>
    <definedName name="Liste_équipements_GDF_2" localSheetId="17">#REF!</definedName>
    <definedName name="Liste_équipements_GDF_2" localSheetId="18">#REF!</definedName>
    <definedName name="Liste_équipements_GDF_2" localSheetId="19">#REF!</definedName>
    <definedName name="Liste_équipements_GDF_2" localSheetId="20">#REF!</definedName>
    <definedName name="Liste_équipements_GDF_2" localSheetId="21">#REF!</definedName>
    <definedName name="Liste_équipements_GDF_2" localSheetId="22">#REF!</definedName>
    <definedName name="Liste_équipements_GDF_2" localSheetId="23">#REF!</definedName>
    <definedName name="Liste_équipements_GDF_2" localSheetId="24">#REF!</definedName>
    <definedName name="Liste_équipements_GDF_2" localSheetId="5">#REF!</definedName>
    <definedName name="Liste_équipements_GDF_2" localSheetId="25">#REF!</definedName>
    <definedName name="Liste_équipements_GDF_2" localSheetId="4">#REF!</definedName>
    <definedName name="Liste_équipements_GDF_2">#REF!</definedName>
    <definedName name="Liste_équipements_GDF_3" localSheetId="7">#REF!</definedName>
    <definedName name="Liste_équipements_GDF_3" localSheetId="8">#REF!</definedName>
    <definedName name="Liste_équipements_GDF_3" localSheetId="9">#REF!</definedName>
    <definedName name="Liste_équipements_GDF_3" localSheetId="10">#REF!</definedName>
    <definedName name="Liste_équipements_GDF_3" localSheetId="11">#REF!</definedName>
    <definedName name="Liste_équipements_GDF_3" localSheetId="12">#REF!</definedName>
    <definedName name="Liste_équipements_GDF_3" localSheetId="13">#REF!</definedName>
    <definedName name="Liste_équipements_GDF_3" localSheetId="14">#REF!</definedName>
    <definedName name="Liste_équipements_GDF_3" localSheetId="15">#REF!</definedName>
    <definedName name="Liste_équipements_GDF_3" localSheetId="16">#REF!</definedName>
    <definedName name="Liste_équipements_GDF_3" localSheetId="17">#REF!</definedName>
    <definedName name="Liste_équipements_GDF_3" localSheetId="18">#REF!</definedName>
    <definedName name="Liste_équipements_GDF_3" localSheetId="19">#REF!</definedName>
    <definedName name="Liste_équipements_GDF_3" localSheetId="20">#REF!</definedName>
    <definedName name="Liste_équipements_GDF_3" localSheetId="21">#REF!</definedName>
    <definedName name="Liste_équipements_GDF_3" localSheetId="22">#REF!</definedName>
    <definedName name="Liste_équipements_GDF_3" localSheetId="23">#REF!</definedName>
    <definedName name="Liste_équipements_GDF_3" localSheetId="24">#REF!</definedName>
    <definedName name="Liste_équipements_GDF_3" localSheetId="5">#REF!</definedName>
    <definedName name="Liste_équipements_GDF_3" localSheetId="25">#REF!</definedName>
    <definedName name="Liste_équipements_GDF_3" localSheetId="4">#REF!</definedName>
    <definedName name="Liste_équipements_GDF_3">#REF!</definedName>
    <definedName name="Liste_équipements_GDF_4" localSheetId="7">#REF!</definedName>
    <definedName name="Liste_équipements_GDF_4" localSheetId="8">#REF!</definedName>
    <definedName name="Liste_équipements_GDF_4" localSheetId="9">#REF!</definedName>
    <definedName name="Liste_équipements_GDF_4" localSheetId="10">#REF!</definedName>
    <definedName name="Liste_équipements_GDF_4" localSheetId="11">#REF!</definedName>
    <definedName name="Liste_équipements_GDF_4" localSheetId="12">#REF!</definedName>
    <definedName name="Liste_équipements_GDF_4" localSheetId="13">#REF!</definedName>
    <definedName name="Liste_équipements_GDF_4" localSheetId="14">#REF!</definedName>
    <definedName name="Liste_équipements_GDF_4" localSheetId="15">#REF!</definedName>
    <definedName name="Liste_équipements_GDF_4" localSheetId="16">#REF!</definedName>
    <definedName name="Liste_équipements_GDF_4" localSheetId="17">#REF!</definedName>
    <definedName name="Liste_équipements_GDF_4" localSheetId="18">#REF!</definedName>
    <definedName name="Liste_équipements_GDF_4" localSheetId="19">#REF!</definedName>
    <definedName name="Liste_équipements_GDF_4" localSheetId="20">#REF!</definedName>
    <definedName name="Liste_équipements_GDF_4" localSheetId="21">#REF!</definedName>
    <definedName name="Liste_équipements_GDF_4" localSheetId="22">#REF!</definedName>
    <definedName name="Liste_équipements_GDF_4" localSheetId="23">#REF!</definedName>
    <definedName name="Liste_équipements_GDF_4" localSheetId="24">#REF!</definedName>
    <definedName name="Liste_équipements_GDF_4" localSheetId="5">#REF!</definedName>
    <definedName name="Liste_équipements_GDF_4" localSheetId="25">#REF!</definedName>
    <definedName name="Liste_équipements_GDF_4" localSheetId="4">#REF!</definedName>
    <definedName name="Liste_équipements_GDF_4">#REF!</definedName>
    <definedName name="Liste_équipements_GDF_5" localSheetId="7">#REF!</definedName>
    <definedName name="Liste_équipements_GDF_5" localSheetId="8">#REF!</definedName>
    <definedName name="Liste_équipements_GDF_5" localSheetId="9">#REF!</definedName>
    <definedName name="Liste_équipements_GDF_5" localSheetId="10">#REF!</definedName>
    <definedName name="Liste_équipements_GDF_5" localSheetId="11">#REF!</definedName>
    <definedName name="Liste_équipements_GDF_5" localSheetId="12">#REF!</definedName>
    <definedName name="Liste_équipements_GDF_5" localSheetId="13">#REF!</definedName>
    <definedName name="Liste_équipements_GDF_5" localSheetId="14">#REF!</definedName>
    <definedName name="Liste_équipements_GDF_5" localSheetId="15">#REF!</definedName>
    <definedName name="Liste_équipements_GDF_5" localSheetId="16">#REF!</definedName>
    <definedName name="Liste_équipements_GDF_5" localSheetId="17">#REF!</definedName>
    <definedName name="Liste_équipements_GDF_5" localSheetId="18">#REF!</definedName>
    <definedName name="Liste_équipements_GDF_5" localSheetId="19">#REF!</definedName>
    <definedName name="Liste_équipements_GDF_5" localSheetId="20">#REF!</definedName>
    <definedName name="Liste_équipements_GDF_5" localSheetId="21">#REF!</definedName>
    <definedName name="Liste_équipements_GDF_5" localSheetId="22">#REF!</definedName>
    <definedName name="Liste_équipements_GDF_5" localSheetId="23">#REF!</definedName>
    <definedName name="Liste_équipements_GDF_5" localSheetId="24">#REF!</definedName>
    <definedName name="Liste_équipements_GDF_5" localSheetId="5">#REF!</definedName>
    <definedName name="Liste_équipements_GDF_5" localSheetId="25">#REF!</definedName>
    <definedName name="Liste_équipements_GDF_5" localSheetId="4">#REF!</definedName>
    <definedName name="Liste_équipements_GDF_5">#REF!</definedName>
    <definedName name="Liste_équipements_GDF_6" localSheetId="7">#REF!</definedName>
    <definedName name="Liste_équipements_GDF_6" localSheetId="8">#REF!</definedName>
    <definedName name="Liste_équipements_GDF_6" localSheetId="9">#REF!</definedName>
    <definedName name="Liste_équipements_GDF_6" localSheetId="10">#REF!</definedName>
    <definedName name="Liste_équipements_GDF_6" localSheetId="11">#REF!</definedName>
    <definedName name="Liste_équipements_GDF_6" localSheetId="12">#REF!</definedName>
    <definedName name="Liste_équipements_GDF_6" localSheetId="13">#REF!</definedName>
    <definedName name="Liste_équipements_GDF_6" localSheetId="14">#REF!</definedName>
    <definedName name="Liste_équipements_GDF_6" localSheetId="15">#REF!</definedName>
    <definedName name="Liste_équipements_GDF_6" localSheetId="16">#REF!</definedName>
    <definedName name="Liste_équipements_GDF_6" localSheetId="17">#REF!</definedName>
    <definedName name="Liste_équipements_GDF_6" localSheetId="18">#REF!</definedName>
    <definedName name="Liste_équipements_GDF_6" localSheetId="19">#REF!</definedName>
    <definedName name="Liste_équipements_GDF_6" localSheetId="20">#REF!</definedName>
    <definedName name="Liste_équipements_GDF_6" localSheetId="21">#REF!</definedName>
    <definedName name="Liste_équipements_GDF_6" localSheetId="22">#REF!</definedName>
    <definedName name="Liste_équipements_GDF_6" localSheetId="23">#REF!</definedName>
    <definedName name="Liste_équipements_GDF_6" localSheetId="24">#REF!</definedName>
    <definedName name="Liste_équipements_GDF_6" localSheetId="5">#REF!</definedName>
    <definedName name="Liste_équipements_GDF_6" localSheetId="25">#REF!</definedName>
    <definedName name="Liste_équipements_GDF_6" localSheetId="4">#REF!</definedName>
    <definedName name="Liste_équipements_GDF_6">#REF!</definedName>
    <definedName name="Liste_équipements_GDF_7" localSheetId="7">#REF!</definedName>
    <definedName name="Liste_équipements_GDF_7" localSheetId="8">#REF!</definedName>
    <definedName name="Liste_équipements_GDF_7" localSheetId="9">#REF!</definedName>
    <definedName name="Liste_équipements_GDF_7" localSheetId="10">#REF!</definedName>
    <definedName name="Liste_équipements_GDF_7" localSheetId="11">#REF!</definedName>
    <definedName name="Liste_équipements_GDF_7" localSheetId="12">#REF!</definedName>
    <definedName name="Liste_équipements_GDF_7" localSheetId="13">#REF!</definedName>
    <definedName name="Liste_équipements_GDF_7" localSheetId="14">#REF!</definedName>
    <definedName name="Liste_équipements_GDF_7" localSheetId="15">#REF!</definedName>
    <definedName name="Liste_équipements_GDF_7" localSheetId="16">#REF!</definedName>
    <definedName name="Liste_équipements_GDF_7" localSheetId="17">#REF!</definedName>
    <definedName name="Liste_équipements_GDF_7" localSheetId="18">#REF!</definedName>
    <definedName name="Liste_équipements_GDF_7" localSheetId="19">#REF!</definedName>
    <definedName name="Liste_équipements_GDF_7" localSheetId="20">#REF!</definedName>
    <definedName name="Liste_équipements_GDF_7" localSheetId="21">#REF!</definedName>
    <definedName name="Liste_équipements_GDF_7" localSheetId="22">#REF!</definedName>
    <definedName name="Liste_équipements_GDF_7" localSheetId="23">#REF!</definedName>
    <definedName name="Liste_équipements_GDF_7" localSheetId="24">#REF!</definedName>
    <definedName name="Liste_équipements_GDF_7" localSheetId="5">#REF!</definedName>
    <definedName name="Liste_équipements_GDF_7" localSheetId="25">#REF!</definedName>
    <definedName name="Liste_équipements_GDF_7" localSheetId="4">#REF!</definedName>
    <definedName name="Liste_équipements_GDF_7">#REF!</definedName>
    <definedName name="Liste_équipements_GDF_8" localSheetId="7">#REF!</definedName>
    <definedName name="Liste_équipements_GDF_8" localSheetId="8">#REF!</definedName>
    <definedName name="Liste_équipements_GDF_8" localSheetId="9">#REF!</definedName>
    <definedName name="Liste_équipements_GDF_8" localSheetId="10">#REF!</definedName>
    <definedName name="Liste_équipements_GDF_8" localSheetId="11">#REF!</definedName>
    <definedName name="Liste_équipements_GDF_8" localSheetId="12">#REF!</definedName>
    <definedName name="Liste_équipements_GDF_8" localSheetId="13">#REF!</definedName>
    <definedName name="Liste_équipements_GDF_8" localSheetId="14">#REF!</definedName>
    <definedName name="Liste_équipements_GDF_8" localSheetId="15">#REF!</definedName>
    <definedName name="Liste_équipements_GDF_8" localSheetId="16">#REF!</definedName>
    <definedName name="Liste_équipements_GDF_8" localSheetId="17">#REF!</definedName>
    <definedName name="Liste_équipements_GDF_8" localSheetId="18">#REF!</definedName>
    <definedName name="Liste_équipements_GDF_8" localSheetId="19">#REF!</definedName>
    <definedName name="Liste_équipements_GDF_8" localSheetId="20">#REF!</definedName>
    <definedName name="Liste_équipements_GDF_8" localSheetId="21">#REF!</definedName>
    <definedName name="Liste_équipements_GDF_8" localSheetId="22">#REF!</definedName>
    <definedName name="Liste_équipements_GDF_8" localSheetId="23">#REF!</definedName>
    <definedName name="Liste_équipements_GDF_8" localSheetId="24">#REF!</definedName>
    <definedName name="Liste_équipements_GDF_8" localSheetId="5">#REF!</definedName>
    <definedName name="Liste_équipements_GDF_8" localSheetId="25">#REF!</definedName>
    <definedName name="Liste_équipements_GDF_8" localSheetId="4">#REF!</definedName>
    <definedName name="Liste_équipements_GDF_8">#REF!</definedName>
    <definedName name="Liste_équipements_GDF_9" localSheetId="7">#REF!</definedName>
    <definedName name="Liste_équipements_GDF_9" localSheetId="8">#REF!</definedName>
    <definedName name="Liste_équipements_GDF_9" localSheetId="9">#REF!</definedName>
    <definedName name="Liste_équipements_GDF_9" localSheetId="10">#REF!</definedName>
    <definedName name="Liste_équipements_GDF_9" localSheetId="11">#REF!</definedName>
    <definedName name="Liste_équipements_GDF_9" localSheetId="12">#REF!</definedName>
    <definedName name="Liste_équipements_GDF_9" localSheetId="13">#REF!</definedName>
    <definedName name="Liste_équipements_GDF_9" localSheetId="14">#REF!</definedName>
    <definedName name="Liste_équipements_GDF_9" localSheetId="15">#REF!</definedName>
    <definedName name="Liste_équipements_GDF_9" localSheetId="16">#REF!</definedName>
    <definedName name="Liste_équipements_GDF_9" localSheetId="17">#REF!</definedName>
    <definedName name="Liste_équipements_GDF_9" localSheetId="18">#REF!</definedName>
    <definedName name="Liste_équipements_GDF_9" localSheetId="19">#REF!</definedName>
    <definedName name="Liste_équipements_GDF_9" localSheetId="20">#REF!</definedName>
    <definedName name="Liste_équipements_GDF_9" localSheetId="21">#REF!</definedName>
    <definedName name="Liste_équipements_GDF_9" localSheetId="22">#REF!</definedName>
    <definedName name="Liste_équipements_GDF_9" localSheetId="23">#REF!</definedName>
    <definedName name="Liste_équipements_GDF_9" localSheetId="24">#REF!</definedName>
    <definedName name="Liste_équipements_GDF_9" localSheetId="5">#REF!</definedName>
    <definedName name="Liste_équipements_GDF_9" localSheetId="25">#REF!</definedName>
    <definedName name="Liste_équipements_GDF_9" localSheetId="4">#REF!</definedName>
    <definedName name="Liste_équipements_GDF_9">#REF!</definedName>
    <definedName name="Liste_équipements_GDF_Total" localSheetId="7">#REF!</definedName>
    <definedName name="Liste_équipements_GDF_Total" localSheetId="8">#REF!</definedName>
    <definedName name="Liste_équipements_GDF_Total" localSheetId="9">#REF!</definedName>
    <definedName name="Liste_équipements_GDF_Total" localSheetId="10">#REF!</definedName>
    <definedName name="Liste_équipements_GDF_Total" localSheetId="11">#REF!</definedName>
    <definedName name="Liste_équipements_GDF_Total" localSheetId="12">#REF!</definedName>
    <definedName name="Liste_équipements_GDF_Total" localSheetId="13">#REF!</definedName>
    <definedName name="Liste_équipements_GDF_Total" localSheetId="14">#REF!</definedName>
    <definedName name="Liste_équipements_GDF_Total" localSheetId="15">#REF!</definedName>
    <definedName name="Liste_équipements_GDF_Total" localSheetId="16">#REF!</definedName>
    <definedName name="Liste_équipements_GDF_Total" localSheetId="17">#REF!</definedName>
    <definedName name="Liste_équipements_GDF_Total" localSheetId="18">#REF!</definedName>
    <definedName name="Liste_équipements_GDF_Total" localSheetId="19">#REF!</definedName>
    <definedName name="Liste_équipements_GDF_Total" localSheetId="20">#REF!</definedName>
    <definedName name="Liste_équipements_GDF_Total" localSheetId="21">#REF!</definedName>
    <definedName name="Liste_équipements_GDF_Total" localSheetId="22">#REF!</definedName>
    <definedName name="Liste_équipements_GDF_Total" localSheetId="23">#REF!</definedName>
    <definedName name="Liste_équipements_GDF_Total" localSheetId="24">#REF!</definedName>
    <definedName name="Liste_équipements_GDF_Total" localSheetId="5">#REF!</definedName>
    <definedName name="Liste_équipements_GDF_Total" localSheetId="25">#REF!</definedName>
    <definedName name="Liste_équipements_GDF_Total" localSheetId="4">#REF!</definedName>
    <definedName name="Liste_équipements_GDF_Total">#REF!</definedName>
    <definedName name="Liste_équipements_projet_11" localSheetId="7">#REF!</definedName>
    <definedName name="Liste_équipements_projet_11" localSheetId="8">#REF!</definedName>
    <definedName name="Liste_équipements_projet_11" localSheetId="9">#REF!</definedName>
    <definedName name="Liste_équipements_projet_11" localSheetId="10">#REF!</definedName>
    <definedName name="Liste_équipements_projet_11" localSheetId="11">#REF!</definedName>
    <definedName name="Liste_équipements_projet_11" localSheetId="12">#REF!</definedName>
    <definedName name="Liste_équipements_projet_11" localSheetId="13">#REF!</definedName>
    <definedName name="Liste_équipements_projet_11" localSheetId="14">#REF!</definedName>
    <definedName name="Liste_équipements_projet_11" localSheetId="15">#REF!</definedName>
    <definedName name="Liste_équipements_projet_11" localSheetId="16">#REF!</definedName>
    <definedName name="Liste_équipements_projet_11" localSheetId="17">#REF!</definedName>
    <definedName name="Liste_équipements_projet_11" localSheetId="18">#REF!</definedName>
    <definedName name="Liste_équipements_projet_11" localSheetId="19">#REF!</definedName>
    <definedName name="Liste_équipements_projet_11" localSheetId="20">#REF!</definedName>
    <definedName name="Liste_équipements_projet_11" localSheetId="21">#REF!</definedName>
    <definedName name="Liste_équipements_projet_11" localSheetId="22">#REF!</definedName>
    <definedName name="Liste_équipements_projet_11" localSheetId="23">#REF!</definedName>
    <definedName name="Liste_équipements_projet_11" localSheetId="24">#REF!</definedName>
    <definedName name="Liste_équipements_projet_11" localSheetId="5">#REF!</definedName>
    <definedName name="Liste_équipements_projet_11" localSheetId="25">#REF!</definedName>
    <definedName name="Liste_équipements_projet_11" localSheetId="4">#REF!</definedName>
    <definedName name="Liste_équipements_projet_11">#REF!</definedName>
    <definedName name="Liste_équipements_projet_12" localSheetId="7">#REF!</definedName>
    <definedName name="Liste_équipements_projet_12" localSheetId="8">#REF!</definedName>
    <definedName name="Liste_équipements_projet_12" localSheetId="9">#REF!</definedName>
    <definedName name="Liste_équipements_projet_12" localSheetId="10">#REF!</definedName>
    <definedName name="Liste_équipements_projet_12" localSheetId="11">#REF!</definedName>
    <definedName name="Liste_équipements_projet_12" localSheetId="12">#REF!</definedName>
    <definedName name="Liste_équipements_projet_12" localSheetId="13">#REF!</definedName>
    <definedName name="Liste_équipements_projet_12" localSheetId="14">#REF!</definedName>
    <definedName name="Liste_équipements_projet_12" localSheetId="15">#REF!</definedName>
    <definedName name="Liste_équipements_projet_12" localSheetId="16">#REF!</definedName>
    <definedName name="Liste_équipements_projet_12" localSheetId="17">#REF!</definedName>
    <definedName name="Liste_équipements_projet_12" localSheetId="18">#REF!</definedName>
    <definedName name="Liste_équipements_projet_12" localSheetId="19">#REF!</definedName>
    <definedName name="Liste_équipements_projet_12" localSheetId="20">#REF!</definedName>
    <definedName name="Liste_équipements_projet_12" localSheetId="21">#REF!</definedName>
    <definedName name="Liste_équipements_projet_12" localSheetId="22">#REF!</definedName>
    <definedName name="Liste_équipements_projet_12" localSheetId="23">#REF!</definedName>
    <definedName name="Liste_équipements_projet_12" localSheetId="24">#REF!</definedName>
    <definedName name="Liste_équipements_projet_12" localSheetId="5">#REF!</definedName>
    <definedName name="Liste_équipements_projet_12" localSheetId="25">#REF!</definedName>
    <definedName name="Liste_équipements_projet_12" localSheetId="4">#REF!</definedName>
    <definedName name="Liste_équipements_projet_12">#REF!</definedName>
    <definedName name="Liste_équipements_projet_13" localSheetId="7">#REF!</definedName>
    <definedName name="Liste_équipements_projet_13" localSheetId="8">#REF!</definedName>
    <definedName name="Liste_équipements_projet_13" localSheetId="9">#REF!</definedName>
    <definedName name="Liste_équipements_projet_13" localSheetId="10">#REF!</definedName>
    <definedName name="Liste_équipements_projet_13" localSheetId="11">#REF!</definedName>
    <definedName name="Liste_équipements_projet_13" localSheetId="12">#REF!</definedName>
    <definedName name="Liste_équipements_projet_13" localSheetId="13">#REF!</definedName>
    <definedName name="Liste_équipements_projet_13" localSheetId="14">#REF!</definedName>
    <definedName name="Liste_équipements_projet_13" localSheetId="15">#REF!</definedName>
    <definedName name="Liste_équipements_projet_13" localSheetId="16">#REF!</definedName>
    <definedName name="Liste_équipements_projet_13" localSheetId="17">#REF!</definedName>
    <definedName name="Liste_équipements_projet_13" localSheetId="18">#REF!</definedName>
    <definedName name="Liste_équipements_projet_13" localSheetId="19">#REF!</definedName>
    <definedName name="Liste_équipements_projet_13" localSheetId="20">#REF!</definedName>
    <definedName name="Liste_équipements_projet_13" localSheetId="21">#REF!</definedName>
    <definedName name="Liste_équipements_projet_13" localSheetId="22">#REF!</definedName>
    <definedName name="Liste_équipements_projet_13" localSheetId="23">#REF!</definedName>
    <definedName name="Liste_équipements_projet_13" localSheetId="24">#REF!</definedName>
    <definedName name="Liste_équipements_projet_13" localSheetId="5">#REF!</definedName>
    <definedName name="Liste_équipements_projet_13" localSheetId="25">#REF!</definedName>
    <definedName name="Liste_équipements_projet_13" localSheetId="4">#REF!</definedName>
    <definedName name="Liste_équipements_projet_13">#REF!</definedName>
    <definedName name="Liste_équipements_projet_14" localSheetId="7">#REF!</definedName>
    <definedName name="Liste_équipements_projet_14" localSheetId="8">#REF!</definedName>
    <definedName name="Liste_équipements_projet_14" localSheetId="9">#REF!</definedName>
    <definedName name="Liste_équipements_projet_14" localSheetId="10">#REF!</definedName>
    <definedName name="Liste_équipements_projet_14" localSheetId="11">#REF!</definedName>
    <definedName name="Liste_équipements_projet_14" localSheetId="12">#REF!</definedName>
    <definedName name="Liste_équipements_projet_14" localSheetId="13">#REF!</definedName>
    <definedName name="Liste_équipements_projet_14" localSheetId="14">#REF!</definedName>
    <definedName name="Liste_équipements_projet_14" localSheetId="15">#REF!</definedName>
    <definedName name="Liste_équipements_projet_14" localSheetId="16">#REF!</definedName>
    <definedName name="Liste_équipements_projet_14" localSheetId="17">#REF!</definedName>
    <definedName name="Liste_équipements_projet_14" localSheetId="18">#REF!</definedName>
    <definedName name="Liste_équipements_projet_14" localSheetId="19">#REF!</definedName>
    <definedName name="Liste_équipements_projet_14" localSheetId="20">#REF!</definedName>
    <definedName name="Liste_équipements_projet_14" localSheetId="21">#REF!</definedName>
    <definedName name="Liste_équipements_projet_14" localSheetId="22">#REF!</definedName>
    <definedName name="Liste_équipements_projet_14" localSheetId="23">#REF!</definedName>
    <definedName name="Liste_équipements_projet_14" localSheetId="24">#REF!</definedName>
    <definedName name="Liste_équipements_projet_14" localSheetId="5">#REF!</definedName>
    <definedName name="Liste_équipements_projet_14" localSheetId="25">#REF!</definedName>
    <definedName name="Liste_équipements_projet_14" localSheetId="4">#REF!</definedName>
    <definedName name="Liste_équipements_projet_14">#REF!</definedName>
    <definedName name="Liste_équipements_projet_19" localSheetId="7">#REF!</definedName>
    <definedName name="Liste_équipements_projet_19" localSheetId="8">#REF!</definedName>
    <definedName name="Liste_équipements_projet_19" localSheetId="9">#REF!</definedName>
    <definedName name="Liste_équipements_projet_19" localSheetId="10">#REF!</definedName>
    <definedName name="Liste_équipements_projet_19" localSheetId="11">#REF!</definedName>
    <definedName name="Liste_équipements_projet_19" localSheetId="12">#REF!</definedName>
    <definedName name="Liste_équipements_projet_19" localSheetId="13">#REF!</definedName>
    <definedName name="Liste_équipements_projet_19" localSheetId="14">#REF!</definedName>
    <definedName name="Liste_équipements_projet_19" localSheetId="15">#REF!</definedName>
    <definedName name="Liste_équipements_projet_19" localSheetId="16">#REF!</definedName>
    <definedName name="Liste_équipements_projet_19" localSheetId="17">#REF!</definedName>
    <definedName name="Liste_équipements_projet_19" localSheetId="18">#REF!</definedName>
    <definedName name="Liste_équipements_projet_19" localSheetId="19">#REF!</definedName>
    <definedName name="Liste_équipements_projet_19" localSheetId="20">#REF!</definedName>
    <definedName name="Liste_équipements_projet_19" localSheetId="21">#REF!</definedName>
    <definedName name="Liste_équipements_projet_19" localSheetId="22">#REF!</definedName>
    <definedName name="Liste_équipements_projet_19" localSheetId="23">#REF!</definedName>
    <definedName name="Liste_équipements_projet_19" localSheetId="24">#REF!</definedName>
    <definedName name="Liste_équipements_projet_19" localSheetId="5">#REF!</definedName>
    <definedName name="Liste_équipements_projet_19" localSheetId="25">#REF!</definedName>
    <definedName name="Liste_équipements_projet_19" localSheetId="4">#REF!</definedName>
    <definedName name="Liste_équipements_projet_19">#REF!</definedName>
    <definedName name="Liste_équipements_projet_21" localSheetId="7">#REF!</definedName>
    <definedName name="Liste_équipements_projet_21" localSheetId="8">#REF!</definedName>
    <definedName name="Liste_équipements_projet_21" localSheetId="9">#REF!</definedName>
    <definedName name="Liste_équipements_projet_21" localSheetId="10">#REF!</definedName>
    <definedName name="Liste_équipements_projet_21" localSheetId="11">#REF!</definedName>
    <definedName name="Liste_équipements_projet_21" localSheetId="12">#REF!</definedName>
    <definedName name="Liste_équipements_projet_21" localSheetId="13">#REF!</definedName>
    <definedName name="Liste_équipements_projet_21" localSheetId="14">#REF!</definedName>
    <definedName name="Liste_équipements_projet_21" localSheetId="15">#REF!</definedName>
    <definedName name="Liste_équipements_projet_21" localSheetId="16">#REF!</definedName>
    <definedName name="Liste_équipements_projet_21" localSheetId="17">#REF!</definedName>
    <definedName name="Liste_équipements_projet_21" localSheetId="18">#REF!</definedName>
    <definedName name="Liste_équipements_projet_21" localSheetId="19">#REF!</definedName>
    <definedName name="Liste_équipements_projet_21" localSheetId="20">#REF!</definedName>
    <definedName name="Liste_équipements_projet_21" localSheetId="21">#REF!</definedName>
    <definedName name="Liste_équipements_projet_21" localSheetId="22">#REF!</definedName>
    <definedName name="Liste_équipements_projet_21" localSheetId="23">#REF!</definedName>
    <definedName name="Liste_équipements_projet_21" localSheetId="24">#REF!</definedName>
    <definedName name="Liste_équipements_projet_21" localSheetId="5">#REF!</definedName>
    <definedName name="Liste_équipements_projet_21" localSheetId="25">#REF!</definedName>
    <definedName name="Liste_équipements_projet_21" localSheetId="4">#REF!</definedName>
    <definedName name="Liste_équipements_projet_21">#REF!</definedName>
    <definedName name="Liste_équipements_projet_22" localSheetId="7">#REF!</definedName>
    <definedName name="Liste_équipements_projet_22" localSheetId="8">#REF!</definedName>
    <definedName name="Liste_équipements_projet_22" localSheetId="9">#REF!</definedName>
    <definedName name="Liste_équipements_projet_22" localSheetId="10">#REF!</definedName>
    <definedName name="Liste_équipements_projet_22" localSheetId="11">#REF!</definedName>
    <definedName name="Liste_équipements_projet_22" localSheetId="12">#REF!</definedName>
    <definedName name="Liste_équipements_projet_22" localSheetId="13">#REF!</definedName>
    <definedName name="Liste_équipements_projet_22" localSheetId="14">#REF!</definedName>
    <definedName name="Liste_équipements_projet_22" localSheetId="15">#REF!</definedName>
    <definedName name="Liste_équipements_projet_22" localSheetId="16">#REF!</definedName>
    <definedName name="Liste_équipements_projet_22" localSheetId="17">#REF!</definedName>
    <definedName name="Liste_équipements_projet_22" localSheetId="18">#REF!</definedName>
    <definedName name="Liste_équipements_projet_22" localSheetId="19">#REF!</definedName>
    <definedName name="Liste_équipements_projet_22" localSheetId="20">#REF!</definedName>
    <definedName name="Liste_équipements_projet_22" localSheetId="21">#REF!</definedName>
    <definedName name="Liste_équipements_projet_22" localSheetId="22">#REF!</definedName>
    <definedName name="Liste_équipements_projet_22" localSheetId="23">#REF!</definedName>
    <definedName name="Liste_équipements_projet_22" localSheetId="24">#REF!</definedName>
    <definedName name="Liste_équipements_projet_22" localSheetId="5">#REF!</definedName>
    <definedName name="Liste_équipements_projet_22" localSheetId="25">#REF!</definedName>
    <definedName name="Liste_équipements_projet_22" localSheetId="4">#REF!</definedName>
    <definedName name="Liste_équipements_projet_22">#REF!</definedName>
    <definedName name="Liste_équipements_projet_23" localSheetId="7">#REF!</definedName>
    <definedName name="Liste_équipements_projet_23" localSheetId="8">#REF!</definedName>
    <definedName name="Liste_équipements_projet_23" localSheetId="9">#REF!</definedName>
    <definedName name="Liste_équipements_projet_23" localSheetId="10">#REF!</definedName>
    <definedName name="Liste_équipements_projet_23" localSheetId="11">#REF!</definedName>
    <definedName name="Liste_équipements_projet_23" localSheetId="12">#REF!</definedName>
    <definedName name="Liste_équipements_projet_23" localSheetId="13">#REF!</definedName>
    <definedName name="Liste_équipements_projet_23" localSheetId="14">#REF!</definedName>
    <definedName name="Liste_équipements_projet_23" localSheetId="15">#REF!</definedName>
    <definedName name="Liste_équipements_projet_23" localSheetId="16">#REF!</definedName>
    <definedName name="Liste_équipements_projet_23" localSheetId="17">#REF!</definedName>
    <definedName name="Liste_équipements_projet_23" localSheetId="18">#REF!</definedName>
    <definedName name="Liste_équipements_projet_23" localSheetId="19">#REF!</definedName>
    <definedName name="Liste_équipements_projet_23" localSheetId="20">#REF!</definedName>
    <definedName name="Liste_équipements_projet_23" localSheetId="21">#REF!</definedName>
    <definedName name="Liste_équipements_projet_23" localSheetId="22">#REF!</definedName>
    <definedName name="Liste_équipements_projet_23" localSheetId="23">#REF!</definedName>
    <definedName name="Liste_équipements_projet_23" localSheetId="24">#REF!</definedName>
    <definedName name="Liste_équipements_projet_23" localSheetId="5">#REF!</definedName>
    <definedName name="Liste_équipements_projet_23" localSheetId="25">#REF!</definedName>
    <definedName name="Liste_équipements_projet_23" localSheetId="4">#REF!</definedName>
    <definedName name="Liste_équipements_projet_23">#REF!</definedName>
    <definedName name="Liste_équipements_projet_24" localSheetId="7">#REF!</definedName>
    <definedName name="Liste_équipements_projet_24" localSheetId="8">#REF!</definedName>
    <definedName name="Liste_équipements_projet_24" localSheetId="9">#REF!</definedName>
    <definedName name="Liste_équipements_projet_24" localSheetId="10">#REF!</definedName>
    <definedName name="Liste_équipements_projet_24" localSheetId="11">#REF!</definedName>
    <definedName name="Liste_équipements_projet_24" localSheetId="12">#REF!</definedName>
    <definedName name="Liste_équipements_projet_24" localSheetId="13">#REF!</definedName>
    <definedName name="Liste_équipements_projet_24" localSheetId="14">#REF!</definedName>
    <definedName name="Liste_équipements_projet_24" localSheetId="15">#REF!</definedName>
    <definedName name="Liste_équipements_projet_24" localSheetId="16">#REF!</definedName>
    <definedName name="Liste_équipements_projet_24" localSheetId="17">#REF!</definedName>
    <definedName name="Liste_équipements_projet_24" localSheetId="18">#REF!</definedName>
    <definedName name="Liste_équipements_projet_24" localSheetId="19">#REF!</definedName>
    <definedName name="Liste_équipements_projet_24" localSheetId="20">#REF!</definedName>
    <definedName name="Liste_équipements_projet_24" localSheetId="21">#REF!</definedName>
    <definedName name="Liste_équipements_projet_24" localSheetId="22">#REF!</definedName>
    <definedName name="Liste_équipements_projet_24" localSheetId="23">#REF!</definedName>
    <definedName name="Liste_équipements_projet_24" localSheetId="24">#REF!</definedName>
    <definedName name="Liste_équipements_projet_24" localSheetId="5">#REF!</definedName>
    <definedName name="Liste_équipements_projet_24" localSheetId="25">#REF!</definedName>
    <definedName name="Liste_équipements_projet_24" localSheetId="4">#REF!</definedName>
    <definedName name="Liste_équipements_projet_24">#REF!</definedName>
    <definedName name="Liste_équipements_projet_25" localSheetId="7">#REF!</definedName>
    <definedName name="Liste_équipements_projet_25" localSheetId="8">#REF!</definedName>
    <definedName name="Liste_équipements_projet_25" localSheetId="9">#REF!</definedName>
    <definedName name="Liste_équipements_projet_25" localSheetId="10">#REF!</definedName>
    <definedName name="Liste_équipements_projet_25" localSheetId="11">#REF!</definedName>
    <definedName name="Liste_équipements_projet_25" localSheetId="12">#REF!</definedName>
    <definedName name="Liste_équipements_projet_25" localSheetId="13">#REF!</definedName>
    <definedName name="Liste_équipements_projet_25" localSheetId="14">#REF!</definedName>
    <definedName name="Liste_équipements_projet_25" localSheetId="15">#REF!</definedName>
    <definedName name="Liste_équipements_projet_25" localSheetId="16">#REF!</definedName>
    <definedName name="Liste_équipements_projet_25" localSheetId="17">#REF!</definedName>
    <definedName name="Liste_équipements_projet_25" localSheetId="18">#REF!</definedName>
    <definedName name="Liste_équipements_projet_25" localSheetId="19">#REF!</definedName>
    <definedName name="Liste_équipements_projet_25" localSheetId="20">#REF!</definedName>
    <definedName name="Liste_équipements_projet_25" localSheetId="21">#REF!</definedName>
    <definedName name="Liste_équipements_projet_25" localSheetId="22">#REF!</definedName>
    <definedName name="Liste_équipements_projet_25" localSheetId="23">#REF!</definedName>
    <definedName name="Liste_équipements_projet_25" localSheetId="24">#REF!</definedName>
    <definedName name="Liste_équipements_projet_25" localSheetId="5">#REF!</definedName>
    <definedName name="Liste_équipements_projet_25" localSheetId="25">#REF!</definedName>
    <definedName name="Liste_équipements_projet_25" localSheetId="4">#REF!</definedName>
    <definedName name="Liste_équipements_projet_25">#REF!</definedName>
    <definedName name="Liste_équipements_projet_29" localSheetId="7">#REF!</definedName>
    <definedName name="Liste_équipements_projet_29" localSheetId="8">#REF!</definedName>
    <definedName name="Liste_équipements_projet_29" localSheetId="9">#REF!</definedName>
    <definedName name="Liste_équipements_projet_29" localSheetId="10">#REF!</definedName>
    <definedName name="Liste_équipements_projet_29" localSheetId="11">#REF!</definedName>
    <definedName name="Liste_équipements_projet_29" localSheetId="12">#REF!</definedName>
    <definedName name="Liste_équipements_projet_29" localSheetId="13">#REF!</definedName>
    <definedName name="Liste_équipements_projet_29" localSheetId="14">#REF!</definedName>
    <definedName name="Liste_équipements_projet_29" localSheetId="15">#REF!</definedName>
    <definedName name="Liste_équipements_projet_29" localSheetId="16">#REF!</definedName>
    <definedName name="Liste_équipements_projet_29" localSheetId="17">#REF!</definedName>
    <definedName name="Liste_équipements_projet_29" localSheetId="18">#REF!</definedName>
    <definedName name="Liste_équipements_projet_29" localSheetId="19">#REF!</definedName>
    <definedName name="Liste_équipements_projet_29" localSheetId="20">#REF!</definedName>
    <definedName name="Liste_équipements_projet_29" localSheetId="21">#REF!</definedName>
    <definedName name="Liste_équipements_projet_29" localSheetId="22">#REF!</definedName>
    <definedName name="Liste_équipements_projet_29" localSheetId="23">#REF!</definedName>
    <definedName name="Liste_équipements_projet_29" localSheetId="24">#REF!</definedName>
    <definedName name="Liste_équipements_projet_29" localSheetId="5">#REF!</definedName>
    <definedName name="Liste_équipements_projet_29" localSheetId="25">#REF!</definedName>
    <definedName name="Liste_équipements_projet_29" localSheetId="4">#REF!</definedName>
    <definedName name="Liste_équipements_projet_29">#REF!</definedName>
    <definedName name="Liste_équipements_projet_31" localSheetId="7">#REF!</definedName>
    <definedName name="Liste_équipements_projet_31" localSheetId="8">#REF!</definedName>
    <definedName name="Liste_équipements_projet_31" localSheetId="9">#REF!</definedName>
    <definedName name="Liste_équipements_projet_31" localSheetId="10">#REF!</definedName>
    <definedName name="Liste_équipements_projet_31" localSheetId="11">#REF!</definedName>
    <definedName name="Liste_équipements_projet_31" localSheetId="12">#REF!</definedName>
    <definedName name="Liste_équipements_projet_31" localSheetId="13">#REF!</definedName>
    <definedName name="Liste_équipements_projet_31" localSheetId="14">#REF!</definedName>
    <definedName name="Liste_équipements_projet_31" localSheetId="15">#REF!</definedName>
    <definedName name="Liste_équipements_projet_31" localSheetId="16">#REF!</definedName>
    <definedName name="Liste_équipements_projet_31" localSheetId="17">#REF!</definedName>
    <definedName name="Liste_équipements_projet_31" localSheetId="18">#REF!</definedName>
    <definedName name="Liste_équipements_projet_31" localSheetId="19">#REF!</definedName>
    <definedName name="Liste_équipements_projet_31" localSheetId="20">#REF!</definedName>
    <definedName name="Liste_équipements_projet_31" localSheetId="21">#REF!</definedName>
    <definedName name="Liste_équipements_projet_31" localSheetId="22">#REF!</definedName>
    <definedName name="Liste_équipements_projet_31" localSheetId="23">#REF!</definedName>
    <definedName name="Liste_équipements_projet_31" localSheetId="24">#REF!</definedName>
    <definedName name="Liste_équipements_projet_31" localSheetId="5">#REF!</definedName>
    <definedName name="Liste_équipements_projet_31" localSheetId="25">#REF!</definedName>
    <definedName name="Liste_équipements_projet_31" localSheetId="4">#REF!</definedName>
    <definedName name="Liste_équipements_projet_31">#REF!</definedName>
    <definedName name="Liste_équipements_projet_32" localSheetId="7">#REF!</definedName>
    <definedName name="Liste_équipements_projet_32" localSheetId="8">#REF!</definedName>
    <definedName name="Liste_équipements_projet_32" localSheetId="9">#REF!</definedName>
    <definedName name="Liste_équipements_projet_32" localSheetId="10">#REF!</definedName>
    <definedName name="Liste_équipements_projet_32" localSheetId="11">#REF!</definedName>
    <definedName name="Liste_équipements_projet_32" localSheetId="12">#REF!</definedName>
    <definedName name="Liste_équipements_projet_32" localSheetId="13">#REF!</definedName>
    <definedName name="Liste_équipements_projet_32" localSheetId="14">#REF!</definedName>
    <definedName name="Liste_équipements_projet_32" localSheetId="15">#REF!</definedName>
    <definedName name="Liste_équipements_projet_32" localSheetId="16">#REF!</definedName>
    <definedName name="Liste_équipements_projet_32" localSheetId="17">#REF!</definedName>
    <definedName name="Liste_équipements_projet_32" localSheetId="18">#REF!</definedName>
    <definedName name="Liste_équipements_projet_32" localSheetId="19">#REF!</definedName>
    <definedName name="Liste_équipements_projet_32" localSheetId="20">#REF!</definedName>
    <definedName name="Liste_équipements_projet_32" localSheetId="21">#REF!</definedName>
    <definedName name="Liste_équipements_projet_32" localSheetId="22">#REF!</definedName>
    <definedName name="Liste_équipements_projet_32" localSheetId="23">#REF!</definedName>
    <definedName name="Liste_équipements_projet_32" localSheetId="24">#REF!</definedName>
    <definedName name="Liste_équipements_projet_32" localSheetId="5">#REF!</definedName>
    <definedName name="Liste_équipements_projet_32" localSheetId="25">#REF!</definedName>
    <definedName name="Liste_équipements_projet_32" localSheetId="4">#REF!</definedName>
    <definedName name="Liste_équipements_projet_32">#REF!</definedName>
    <definedName name="Liste_équipements_projet_39" localSheetId="7">#REF!</definedName>
    <definedName name="Liste_équipements_projet_39" localSheetId="8">#REF!</definedName>
    <definedName name="Liste_équipements_projet_39" localSheetId="9">#REF!</definedName>
    <definedName name="Liste_équipements_projet_39" localSheetId="10">#REF!</definedName>
    <definedName name="Liste_équipements_projet_39" localSheetId="11">#REF!</definedName>
    <definedName name="Liste_équipements_projet_39" localSheetId="12">#REF!</definedName>
    <definedName name="Liste_équipements_projet_39" localSheetId="13">#REF!</definedName>
    <definedName name="Liste_équipements_projet_39" localSheetId="14">#REF!</definedName>
    <definedName name="Liste_équipements_projet_39" localSheetId="15">#REF!</definedName>
    <definedName name="Liste_équipements_projet_39" localSheetId="16">#REF!</definedName>
    <definedName name="Liste_équipements_projet_39" localSheetId="17">#REF!</definedName>
    <definedName name="Liste_équipements_projet_39" localSheetId="18">#REF!</definedName>
    <definedName name="Liste_équipements_projet_39" localSheetId="19">#REF!</definedName>
    <definedName name="Liste_équipements_projet_39" localSheetId="20">#REF!</definedName>
    <definedName name="Liste_équipements_projet_39" localSheetId="21">#REF!</definedName>
    <definedName name="Liste_équipements_projet_39" localSheetId="22">#REF!</definedName>
    <definedName name="Liste_équipements_projet_39" localSheetId="23">#REF!</definedName>
    <definedName name="Liste_équipements_projet_39" localSheetId="24">#REF!</definedName>
    <definedName name="Liste_équipements_projet_39" localSheetId="5">#REF!</definedName>
    <definedName name="Liste_équipements_projet_39" localSheetId="25">#REF!</definedName>
    <definedName name="Liste_équipements_projet_39" localSheetId="4">#REF!</definedName>
    <definedName name="Liste_équipements_projet_39">#REF!</definedName>
    <definedName name="Liste_équipements_projet_41" localSheetId="7">#REF!</definedName>
    <definedName name="Liste_équipements_projet_41" localSheetId="8">#REF!</definedName>
    <definedName name="Liste_équipements_projet_41" localSheetId="9">#REF!</definedName>
    <definedName name="Liste_équipements_projet_41" localSheetId="10">#REF!</definedName>
    <definedName name="Liste_équipements_projet_41" localSheetId="11">#REF!</definedName>
    <definedName name="Liste_équipements_projet_41" localSheetId="12">#REF!</definedName>
    <definedName name="Liste_équipements_projet_41" localSheetId="13">#REF!</definedName>
    <definedName name="Liste_équipements_projet_41" localSheetId="14">#REF!</definedName>
    <definedName name="Liste_équipements_projet_41" localSheetId="15">#REF!</definedName>
    <definedName name="Liste_équipements_projet_41" localSheetId="16">#REF!</definedName>
    <definedName name="Liste_équipements_projet_41" localSheetId="17">#REF!</definedName>
    <definedName name="Liste_équipements_projet_41" localSheetId="18">#REF!</definedName>
    <definedName name="Liste_équipements_projet_41" localSheetId="19">#REF!</definedName>
    <definedName name="Liste_équipements_projet_41" localSheetId="20">#REF!</definedName>
    <definedName name="Liste_équipements_projet_41" localSheetId="21">#REF!</definedName>
    <definedName name="Liste_équipements_projet_41" localSheetId="22">#REF!</definedName>
    <definedName name="Liste_équipements_projet_41" localSheetId="23">#REF!</definedName>
    <definedName name="Liste_équipements_projet_41" localSheetId="24">#REF!</definedName>
    <definedName name="Liste_équipements_projet_41" localSheetId="5">#REF!</definedName>
    <definedName name="Liste_équipements_projet_41" localSheetId="25">#REF!</definedName>
    <definedName name="Liste_équipements_projet_41" localSheetId="4">#REF!</definedName>
    <definedName name="Liste_équipements_projet_41">#REF!</definedName>
    <definedName name="Liste_équipements_projet_42" localSheetId="7">#REF!</definedName>
    <definedName name="Liste_équipements_projet_42" localSheetId="8">#REF!</definedName>
    <definedName name="Liste_équipements_projet_42" localSheetId="9">#REF!</definedName>
    <definedName name="Liste_équipements_projet_42" localSheetId="10">#REF!</definedName>
    <definedName name="Liste_équipements_projet_42" localSheetId="11">#REF!</definedName>
    <definedName name="Liste_équipements_projet_42" localSheetId="12">#REF!</definedName>
    <definedName name="Liste_équipements_projet_42" localSheetId="13">#REF!</definedName>
    <definedName name="Liste_équipements_projet_42" localSheetId="14">#REF!</definedName>
    <definedName name="Liste_équipements_projet_42" localSheetId="15">#REF!</definedName>
    <definedName name="Liste_équipements_projet_42" localSheetId="16">#REF!</definedName>
    <definedName name="Liste_équipements_projet_42" localSheetId="17">#REF!</definedName>
    <definedName name="Liste_équipements_projet_42" localSheetId="18">#REF!</definedName>
    <definedName name="Liste_équipements_projet_42" localSheetId="19">#REF!</definedName>
    <definedName name="Liste_équipements_projet_42" localSheetId="20">#REF!</definedName>
    <definedName name="Liste_équipements_projet_42" localSheetId="21">#REF!</definedName>
    <definedName name="Liste_équipements_projet_42" localSheetId="22">#REF!</definedName>
    <definedName name="Liste_équipements_projet_42" localSheetId="23">#REF!</definedName>
    <definedName name="Liste_équipements_projet_42" localSheetId="24">#REF!</definedName>
    <definedName name="Liste_équipements_projet_42" localSheetId="5">#REF!</definedName>
    <definedName name="Liste_équipements_projet_42" localSheetId="25">#REF!</definedName>
    <definedName name="Liste_équipements_projet_42" localSheetId="4">#REF!</definedName>
    <definedName name="Liste_équipements_projet_42">#REF!</definedName>
    <definedName name="Liste_équipements_projet_43" localSheetId="7">#REF!</definedName>
    <definedName name="Liste_équipements_projet_43" localSheetId="8">#REF!</definedName>
    <definedName name="Liste_équipements_projet_43" localSheetId="9">#REF!</definedName>
    <definedName name="Liste_équipements_projet_43" localSheetId="10">#REF!</definedName>
    <definedName name="Liste_équipements_projet_43" localSheetId="11">#REF!</definedName>
    <definedName name="Liste_équipements_projet_43" localSheetId="12">#REF!</definedName>
    <definedName name="Liste_équipements_projet_43" localSheetId="13">#REF!</definedName>
    <definedName name="Liste_équipements_projet_43" localSheetId="14">#REF!</definedName>
    <definedName name="Liste_équipements_projet_43" localSheetId="15">#REF!</definedName>
    <definedName name="Liste_équipements_projet_43" localSheetId="16">#REF!</definedName>
    <definedName name="Liste_équipements_projet_43" localSheetId="17">#REF!</definedName>
    <definedName name="Liste_équipements_projet_43" localSheetId="18">#REF!</definedName>
    <definedName name="Liste_équipements_projet_43" localSheetId="19">#REF!</definedName>
    <definedName name="Liste_équipements_projet_43" localSheetId="20">#REF!</definedName>
    <definedName name="Liste_équipements_projet_43" localSheetId="21">#REF!</definedName>
    <definedName name="Liste_équipements_projet_43" localSheetId="22">#REF!</definedName>
    <definedName name="Liste_équipements_projet_43" localSheetId="23">#REF!</definedName>
    <definedName name="Liste_équipements_projet_43" localSheetId="24">#REF!</definedName>
    <definedName name="Liste_équipements_projet_43" localSheetId="5">#REF!</definedName>
    <definedName name="Liste_équipements_projet_43" localSheetId="25">#REF!</definedName>
    <definedName name="Liste_équipements_projet_43" localSheetId="4">#REF!</definedName>
    <definedName name="Liste_équipements_projet_43">#REF!</definedName>
    <definedName name="Liste_équipements_projet_44" localSheetId="7">#REF!</definedName>
    <definedName name="Liste_équipements_projet_44" localSheetId="8">#REF!</definedName>
    <definedName name="Liste_équipements_projet_44" localSheetId="9">#REF!</definedName>
    <definedName name="Liste_équipements_projet_44" localSheetId="10">#REF!</definedName>
    <definedName name="Liste_équipements_projet_44" localSheetId="11">#REF!</definedName>
    <definedName name="Liste_équipements_projet_44" localSheetId="12">#REF!</definedName>
    <definedName name="Liste_équipements_projet_44" localSheetId="13">#REF!</definedName>
    <definedName name="Liste_équipements_projet_44" localSheetId="14">#REF!</definedName>
    <definedName name="Liste_équipements_projet_44" localSheetId="15">#REF!</definedName>
    <definedName name="Liste_équipements_projet_44" localSheetId="16">#REF!</definedName>
    <definedName name="Liste_équipements_projet_44" localSheetId="17">#REF!</definedName>
    <definedName name="Liste_équipements_projet_44" localSheetId="18">#REF!</definedName>
    <definedName name="Liste_équipements_projet_44" localSheetId="19">#REF!</definedName>
    <definedName name="Liste_équipements_projet_44" localSheetId="20">#REF!</definedName>
    <definedName name="Liste_équipements_projet_44" localSheetId="21">#REF!</definedName>
    <definedName name="Liste_équipements_projet_44" localSheetId="22">#REF!</definedName>
    <definedName name="Liste_équipements_projet_44" localSheetId="23">#REF!</definedName>
    <definedName name="Liste_équipements_projet_44" localSheetId="24">#REF!</definedName>
    <definedName name="Liste_équipements_projet_44" localSheetId="5">#REF!</definedName>
    <definedName name="Liste_équipements_projet_44" localSheetId="25">#REF!</definedName>
    <definedName name="Liste_équipements_projet_44" localSheetId="4">#REF!</definedName>
    <definedName name="Liste_équipements_projet_44">#REF!</definedName>
    <definedName name="Liste_équipements_projet_45" localSheetId="7">#REF!</definedName>
    <definedName name="Liste_équipements_projet_45" localSheetId="8">#REF!</definedName>
    <definedName name="Liste_équipements_projet_45" localSheetId="9">#REF!</definedName>
    <definedName name="Liste_équipements_projet_45" localSheetId="10">#REF!</definedName>
    <definedName name="Liste_équipements_projet_45" localSheetId="11">#REF!</definedName>
    <definedName name="Liste_équipements_projet_45" localSheetId="12">#REF!</definedName>
    <definedName name="Liste_équipements_projet_45" localSheetId="13">#REF!</definedName>
    <definedName name="Liste_équipements_projet_45" localSheetId="14">#REF!</definedName>
    <definedName name="Liste_équipements_projet_45" localSheetId="15">#REF!</definedName>
    <definedName name="Liste_équipements_projet_45" localSheetId="16">#REF!</definedName>
    <definedName name="Liste_équipements_projet_45" localSheetId="17">#REF!</definedName>
    <definedName name="Liste_équipements_projet_45" localSheetId="18">#REF!</definedName>
    <definedName name="Liste_équipements_projet_45" localSheetId="19">#REF!</definedName>
    <definedName name="Liste_équipements_projet_45" localSheetId="20">#REF!</definedName>
    <definedName name="Liste_équipements_projet_45" localSheetId="21">#REF!</definedName>
    <definedName name="Liste_équipements_projet_45" localSheetId="22">#REF!</definedName>
    <definedName name="Liste_équipements_projet_45" localSheetId="23">#REF!</definedName>
    <definedName name="Liste_équipements_projet_45" localSheetId="24">#REF!</definedName>
    <definedName name="Liste_équipements_projet_45" localSheetId="5">#REF!</definedName>
    <definedName name="Liste_équipements_projet_45" localSheetId="25">#REF!</definedName>
    <definedName name="Liste_équipements_projet_45" localSheetId="4">#REF!</definedName>
    <definedName name="Liste_équipements_projet_45">#REF!</definedName>
    <definedName name="Liste_équipements_projet_46" localSheetId="7">#REF!</definedName>
    <definedName name="Liste_équipements_projet_46" localSheetId="8">#REF!</definedName>
    <definedName name="Liste_équipements_projet_46" localSheetId="9">#REF!</definedName>
    <definedName name="Liste_équipements_projet_46" localSheetId="10">#REF!</definedName>
    <definedName name="Liste_équipements_projet_46" localSheetId="11">#REF!</definedName>
    <definedName name="Liste_équipements_projet_46" localSheetId="12">#REF!</definedName>
    <definedName name="Liste_équipements_projet_46" localSheetId="13">#REF!</definedName>
    <definedName name="Liste_équipements_projet_46" localSheetId="14">#REF!</definedName>
    <definedName name="Liste_équipements_projet_46" localSheetId="15">#REF!</definedName>
    <definedName name="Liste_équipements_projet_46" localSheetId="16">#REF!</definedName>
    <definedName name="Liste_équipements_projet_46" localSheetId="17">#REF!</definedName>
    <definedName name="Liste_équipements_projet_46" localSheetId="18">#REF!</definedName>
    <definedName name="Liste_équipements_projet_46" localSheetId="19">#REF!</definedName>
    <definedName name="Liste_équipements_projet_46" localSheetId="20">#REF!</definedName>
    <definedName name="Liste_équipements_projet_46" localSheetId="21">#REF!</definedName>
    <definedName name="Liste_équipements_projet_46" localSheetId="22">#REF!</definedName>
    <definedName name="Liste_équipements_projet_46" localSheetId="23">#REF!</definedName>
    <definedName name="Liste_équipements_projet_46" localSheetId="24">#REF!</definedName>
    <definedName name="Liste_équipements_projet_46" localSheetId="5">#REF!</definedName>
    <definedName name="Liste_équipements_projet_46" localSheetId="25">#REF!</definedName>
    <definedName name="Liste_équipements_projet_46" localSheetId="4">#REF!</definedName>
    <definedName name="Liste_équipements_projet_46">#REF!</definedName>
    <definedName name="Liste_équipements_projet_47" localSheetId="7">#REF!</definedName>
    <definedName name="Liste_équipements_projet_47" localSheetId="8">#REF!</definedName>
    <definedName name="Liste_équipements_projet_47" localSheetId="9">#REF!</definedName>
    <definedName name="Liste_équipements_projet_47" localSheetId="10">#REF!</definedName>
    <definedName name="Liste_équipements_projet_47" localSheetId="11">#REF!</definedName>
    <definedName name="Liste_équipements_projet_47" localSheetId="12">#REF!</definedName>
    <definedName name="Liste_équipements_projet_47" localSheetId="13">#REF!</definedName>
    <definedName name="Liste_équipements_projet_47" localSheetId="14">#REF!</definedName>
    <definedName name="Liste_équipements_projet_47" localSheetId="15">#REF!</definedName>
    <definedName name="Liste_équipements_projet_47" localSheetId="16">#REF!</definedName>
    <definedName name="Liste_équipements_projet_47" localSheetId="17">#REF!</definedName>
    <definedName name="Liste_équipements_projet_47" localSheetId="18">#REF!</definedName>
    <definedName name="Liste_équipements_projet_47" localSheetId="19">#REF!</definedName>
    <definedName name="Liste_équipements_projet_47" localSheetId="20">#REF!</definedName>
    <definedName name="Liste_équipements_projet_47" localSheetId="21">#REF!</definedName>
    <definedName name="Liste_équipements_projet_47" localSheetId="22">#REF!</definedName>
    <definedName name="Liste_équipements_projet_47" localSheetId="23">#REF!</definedName>
    <definedName name="Liste_équipements_projet_47" localSheetId="24">#REF!</definedName>
    <definedName name="Liste_équipements_projet_47" localSheetId="5">#REF!</definedName>
    <definedName name="Liste_équipements_projet_47" localSheetId="25">#REF!</definedName>
    <definedName name="Liste_équipements_projet_47" localSheetId="4">#REF!</definedName>
    <definedName name="Liste_équipements_projet_47">#REF!</definedName>
    <definedName name="Liste_équipements_projet_48" localSheetId="7">#REF!</definedName>
    <definedName name="Liste_équipements_projet_48" localSheetId="8">#REF!</definedName>
    <definedName name="Liste_équipements_projet_48" localSheetId="9">#REF!</definedName>
    <definedName name="Liste_équipements_projet_48" localSheetId="10">#REF!</definedName>
    <definedName name="Liste_équipements_projet_48" localSheetId="11">#REF!</definedName>
    <definedName name="Liste_équipements_projet_48" localSheetId="12">#REF!</definedName>
    <definedName name="Liste_équipements_projet_48" localSheetId="13">#REF!</definedName>
    <definedName name="Liste_équipements_projet_48" localSheetId="14">#REF!</definedName>
    <definedName name="Liste_équipements_projet_48" localSheetId="15">#REF!</definedName>
    <definedName name="Liste_équipements_projet_48" localSheetId="16">#REF!</definedName>
    <definedName name="Liste_équipements_projet_48" localSheetId="17">#REF!</definedName>
    <definedName name="Liste_équipements_projet_48" localSheetId="18">#REF!</definedName>
    <definedName name="Liste_équipements_projet_48" localSheetId="19">#REF!</definedName>
    <definedName name="Liste_équipements_projet_48" localSheetId="20">#REF!</definedName>
    <definedName name="Liste_équipements_projet_48" localSheetId="21">#REF!</definedName>
    <definedName name="Liste_équipements_projet_48" localSheetId="22">#REF!</definedName>
    <definedName name="Liste_équipements_projet_48" localSheetId="23">#REF!</definedName>
    <definedName name="Liste_équipements_projet_48" localSheetId="24">#REF!</definedName>
    <definedName name="Liste_équipements_projet_48" localSheetId="5">#REF!</definedName>
    <definedName name="Liste_équipements_projet_48" localSheetId="25">#REF!</definedName>
    <definedName name="Liste_équipements_projet_48" localSheetId="4">#REF!</definedName>
    <definedName name="Liste_équipements_projet_48">#REF!</definedName>
    <definedName name="Liste_équipements_projet_49" localSheetId="7">#REF!</definedName>
    <definedName name="Liste_équipements_projet_49" localSheetId="8">#REF!</definedName>
    <definedName name="Liste_équipements_projet_49" localSheetId="9">#REF!</definedName>
    <definedName name="Liste_équipements_projet_49" localSheetId="10">#REF!</definedName>
    <definedName name="Liste_équipements_projet_49" localSheetId="11">#REF!</definedName>
    <definedName name="Liste_équipements_projet_49" localSheetId="12">#REF!</definedName>
    <definedName name="Liste_équipements_projet_49" localSheetId="13">#REF!</definedName>
    <definedName name="Liste_équipements_projet_49" localSheetId="14">#REF!</definedName>
    <definedName name="Liste_équipements_projet_49" localSheetId="15">#REF!</definedName>
    <definedName name="Liste_équipements_projet_49" localSheetId="16">#REF!</definedName>
    <definedName name="Liste_équipements_projet_49" localSheetId="17">#REF!</definedName>
    <definedName name="Liste_équipements_projet_49" localSheetId="18">#REF!</definedName>
    <definedName name="Liste_équipements_projet_49" localSheetId="19">#REF!</definedName>
    <definedName name="Liste_équipements_projet_49" localSheetId="20">#REF!</definedName>
    <definedName name="Liste_équipements_projet_49" localSheetId="21">#REF!</definedName>
    <definedName name="Liste_équipements_projet_49" localSheetId="22">#REF!</definedName>
    <definedName name="Liste_équipements_projet_49" localSheetId="23">#REF!</definedName>
    <definedName name="Liste_équipements_projet_49" localSheetId="24">#REF!</definedName>
    <definedName name="Liste_équipements_projet_49" localSheetId="5">#REF!</definedName>
    <definedName name="Liste_équipements_projet_49" localSheetId="25">#REF!</definedName>
    <definedName name="Liste_équipements_projet_49" localSheetId="4">#REF!</definedName>
    <definedName name="Liste_équipements_projet_49">#REF!</definedName>
    <definedName name="Liste_équipements_projet_51" localSheetId="7">#REF!</definedName>
    <definedName name="Liste_équipements_projet_51" localSheetId="8">#REF!</definedName>
    <definedName name="Liste_équipements_projet_51" localSheetId="9">#REF!</definedName>
    <definedName name="Liste_équipements_projet_51" localSheetId="10">#REF!</definedName>
    <definedName name="Liste_équipements_projet_51" localSheetId="11">#REF!</definedName>
    <definedName name="Liste_équipements_projet_51" localSheetId="12">#REF!</definedName>
    <definedName name="Liste_équipements_projet_51" localSheetId="13">#REF!</definedName>
    <definedName name="Liste_équipements_projet_51" localSheetId="14">#REF!</definedName>
    <definedName name="Liste_équipements_projet_51" localSheetId="15">#REF!</definedName>
    <definedName name="Liste_équipements_projet_51" localSheetId="16">#REF!</definedName>
    <definedName name="Liste_équipements_projet_51" localSheetId="17">#REF!</definedName>
    <definedName name="Liste_équipements_projet_51" localSheetId="18">#REF!</definedName>
    <definedName name="Liste_équipements_projet_51" localSheetId="19">#REF!</definedName>
    <definedName name="Liste_équipements_projet_51" localSheetId="20">#REF!</definedName>
    <definedName name="Liste_équipements_projet_51" localSheetId="21">#REF!</definedName>
    <definedName name="Liste_équipements_projet_51" localSheetId="22">#REF!</definedName>
    <definedName name="Liste_équipements_projet_51" localSheetId="23">#REF!</definedName>
    <definedName name="Liste_équipements_projet_51" localSheetId="24">#REF!</definedName>
    <definedName name="Liste_équipements_projet_51" localSheetId="5">#REF!</definedName>
    <definedName name="Liste_équipements_projet_51" localSheetId="25">#REF!</definedName>
    <definedName name="Liste_équipements_projet_51" localSheetId="4">#REF!</definedName>
    <definedName name="Liste_équipements_projet_51">#REF!</definedName>
    <definedName name="Liste_équipements_projet_52" localSheetId="7">#REF!</definedName>
    <definedName name="Liste_équipements_projet_52" localSheetId="8">#REF!</definedName>
    <definedName name="Liste_équipements_projet_52" localSheetId="9">#REF!</definedName>
    <definedName name="Liste_équipements_projet_52" localSheetId="10">#REF!</definedName>
    <definedName name="Liste_équipements_projet_52" localSheetId="11">#REF!</definedName>
    <definedName name="Liste_équipements_projet_52" localSheetId="12">#REF!</definedName>
    <definedName name="Liste_équipements_projet_52" localSheetId="13">#REF!</definedName>
    <definedName name="Liste_équipements_projet_52" localSheetId="14">#REF!</definedName>
    <definedName name="Liste_équipements_projet_52" localSheetId="15">#REF!</definedName>
    <definedName name="Liste_équipements_projet_52" localSheetId="16">#REF!</definedName>
    <definedName name="Liste_équipements_projet_52" localSheetId="17">#REF!</definedName>
    <definedName name="Liste_équipements_projet_52" localSheetId="18">#REF!</definedName>
    <definedName name="Liste_équipements_projet_52" localSheetId="19">#REF!</definedName>
    <definedName name="Liste_équipements_projet_52" localSheetId="20">#REF!</definedName>
    <definedName name="Liste_équipements_projet_52" localSheetId="21">#REF!</definedName>
    <definedName name="Liste_équipements_projet_52" localSheetId="22">#REF!</definedName>
    <definedName name="Liste_équipements_projet_52" localSheetId="23">#REF!</definedName>
    <definedName name="Liste_équipements_projet_52" localSheetId="24">#REF!</definedName>
    <definedName name="Liste_équipements_projet_52" localSheetId="5">#REF!</definedName>
    <definedName name="Liste_équipements_projet_52" localSheetId="25">#REF!</definedName>
    <definedName name="Liste_équipements_projet_52" localSheetId="4">#REF!</definedName>
    <definedName name="Liste_équipements_projet_52">#REF!</definedName>
    <definedName name="Liste_équipements_projet_53" localSheetId="7">#REF!</definedName>
    <definedName name="Liste_équipements_projet_53" localSheetId="8">#REF!</definedName>
    <definedName name="Liste_équipements_projet_53" localSheetId="9">#REF!</definedName>
    <definedName name="Liste_équipements_projet_53" localSheetId="10">#REF!</definedName>
    <definedName name="Liste_équipements_projet_53" localSheetId="11">#REF!</definedName>
    <definedName name="Liste_équipements_projet_53" localSheetId="12">#REF!</definedName>
    <definedName name="Liste_équipements_projet_53" localSheetId="13">#REF!</definedName>
    <definedName name="Liste_équipements_projet_53" localSheetId="14">#REF!</definedName>
    <definedName name="Liste_équipements_projet_53" localSheetId="15">#REF!</definedName>
    <definedName name="Liste_équipements_projet_53" localSheetId="16">#REF!</definedName>
    <definedName name="Liste_équipements_projet_53" localSheetId="17">#REF!</definedName>
    <definedName name="Liste_équipements_projet_53" localSheetId="18">#REF!</definedName>
    <definedName name="Liste_équipements_projet_53" localSheetId="19">#REF!</definedName>
    <definedName name="Liste_équipements_projet_53" localSheetId="20">#REF!</definedName>
    <definedName name="Liste_équipements_projet_53" localSheetId="21">#REF!</definedName>
    <definedName name="Liste_équipements_projet_53" localSheetId="22">#REF!</definedName>
    <definedName name="Liste_équipements_projet_53" localSheetId="23">#REF!</definedName>
    <definedName name="Liste_équipements_projet_53" localSheetId="24">#REF!</definedName>
    <definedName name="Liste_équipements_projet_53" localSheetId="5">#REF!</definedName>
    <definedName name="Liste_équipements_projet_53" localSheetId="25">#REF!</definedName>
    <definedName name="Liste_équipements_projet_53" localSheetId="4">#REF!</definedName>
    <definedName name="Liste_équipements_projet_53">#REF!</definedName>
    <definedName name="Liste_équipements_projet_54" localSheetId="7">#REF!</definedName>
    <definedName name="Liste_équipements_projet_54" localSheetId="8">#REF!</definedName>
    <definedName name="Liste_équipements_projet_54" localSheetId="9">#REF!</definedName>
    <definedName name="Liste_équipements_projet_54" localSheetId="10">#REF!</definedName>
    <definedName name="Liste_équipements_projet_54" localSheetId="11">#REF!</definedName>
    <definedName name="Liste_équipements_projet_54" localSheetId="12">#REF!</definedName>
    <definedName name="Liste_équipements_projet_54" localSheetId="13">#REF!</definedName>
    <definedName name="Liste_équipements_projet_54" localSheetId="14">#REF!</definedName>
    <definedName name="Liste_équipements_projet_54" localSheetId="15">#REF!</definedName>
    <definedName name="Liste_équipements_projet_54" localSheetId="16">#REF!</definedName>
    <definedName name="Liste_équipements_projet_54" localSheetId="17">#REF!</definedName>
    <definedName name="Liste_équipements_projet_54" localSheetId="18">#REF!</definedName>
    <definedName name="Liste_équipements_projet_54" localSheetId="19">#REF!</definedName>
    <definedName name="Liste_équipements_projet_54" localSheetId="20">#REF!</definedName>
    <definedName name="Liste_équipements_projet_54" localSheetId="21">#REF!</definedName>
    <definedName name="Liste_équipements_projet_54" localSheetId="22">#REF!</definedName>
    <definedName name="Liste_équipements_projet_54" localSheetId="23">#REF!</definedName>
    <definedName name="Liste_équipements_projet_54" localSheetId="24">#REF!</definedName>
    <definedName name="Liste_équipements_projet_54" localSheetId="5">#REF!</definedName>
    <definedName name="Liste_équipements_projet_54" localSheetId="25">#REF!</definedName>
    <definedName name="Liste_équipements_projet_54" localSheetId="4">#REF!</definedName>
    <definedName name="Liste_équipements_projet_54">#REF!</definedName>
    <definedName name="Liste_équipements_projet_55" localSheetId="7">#REF!</definedName>
    <definedName name="Liste_équipements_projet_55" localSheetId="8">#REF!</definedName>
    <definedName name="Liste_équipements_projet_55" localSheetId="9">#REF!</definedName>
    <definedName name="Liste_équipements_projet_55" localSheetId="10">#REF!</definedName>
    <definedName name="Liste_équipements_projet_55" localSheetId="11">#REF!</definedName>
    <definedName name="Liste_équipements_projet_55" localSheetId="12">#REF!</definedName>
    <definedName name="Liste_équipements_projet_55" localSheetId="13">#REF!</definedName>
    <definedName name="Liste_équipements_projet_55" localSheetId="14">#REF!</definedName>
    <definedName name="Liste_équipements_projet_55" localSheetId="15">#REF!</definedName>
    <definedName name="Liste_équipements_projet_55" localSheetId="16">#REF!</definedName>
    <definedName name="Liste_équipements_projet_55" localSheetId="17">#REF!</definedName>
    <definedName name="Liste_équipements_projet_55" localSheetId="18">#REF!</definedName>
    <definedName name="Liste_équipements_projet_55" localSheetId="19">#REF!</definedName>
    <definedName name="Liste_équipements_projet_55" localSheetId="20">#REF!</definedName>
    <definedName name="Liste_équipements_projet_55" localSheetId="21">#REF!</definedName>
    <definedName name="Liste_équipements_projet_55" localSheetId="22">#REF!</definedName>
    <definedName name="Liste_équipements_projet_55" localSheetId="23">#REF!</definedName>
    <definedName name="Liste_équipements_projet_55" localSheetId="24">#REF!</definedName>
    <definedName name="Liste_équipements_projet_55" localSheetId="5">#REF!</definedName>
    <definedName name="Liste_équipements_projet_55" localSheetId="25">#REF!</definedName>
    <definedName name="Liste_équipements_projet_55" localSheetId="4">#REF!</definedName>
    <definedName name="Liste_équipements_projet_55">#REF!</definedName>
    <definedName name="Liste_équipements_projet_56" localSheetId="7">#REF!</definedName>
    <definedName name="Liste_équipements_projet_56" localSheetId="8">#REF!</definedName>
    <definedName name="Liste_équipements_projet_56" localSheetId="9">#REF!</definedName>
    <definedName name="Liste_équipements_projet_56" localSheetId="10">#REF!</definedName>
    <definedName name="Liste_équipements_projet_56" localSheetId="11">#REF!</definedName>
    <definedName name="Liste_équipements_projet_56" localSheetId="12">#REF!</definedName>
    <definedName name="Liste_équipements_projet_56" localSheetId="13">#REF!</definedName>
    <definedName name="Liste_équipements_projet_56" localSheetId="14">#REF!</definedName>
    <definedName name="Liste_équipements_projet_56" localSheetId="15">#REF!</definedName>
    <definedName name="Liste_équipements_projet_56" localSheetId="16">#REF!</definedName>
    <definedName name="Liste_équipements_projet_56" localSheetId="17">#REF!</definedName>
    <definedName name="Liste_équipements_projet_56" localSheetId="18">#REF!</definedName>
    <definedName name="Liste_équipements_projet_56" localSheetId="19">#REF!</definedName>
    <definedName name="Liste_équipements_projet_56" localSheetId="20">#REF!</definedName>
    <definedName name="Liste_équipements_projet_56" localSheetId="21">#REF!</definedName>
    <definedName name="Liste_équipements_projet_56" localSheetId="22">#REF!</definedName>
    <definedName name="Liste_équipements_projet_56" localSheetId="23">#REF!</definedName>
    <definedName name="Liste_équipements_projet_56" localSheetId="24">#REF!</definedName>
    <definedName name="Liste_équipements_projet_56" localSheetId="5">#REF!</definedName>
    <definedName name="Liste_équipements_projet_56" localSheetId="25">#REF!</definedName>
    <definedName name="Liste_équipements_projet_56" localSheetId="4">#REF!</definedName>
    <definedName name="Liste_équipements_projet_56">#REF!</definedName>
    <definedName name="Liste_équipements_projet_57" localSheetId="7">#REF!</definedName>
    <definedName name="Liste_équipements_projet_57" localSheetId="8">#REF!</definedName>
    <definedName name="Liste_équipements_projet_57" localSheetId="9">#REF!</definedName>
    <definedName name="Liste_équipements_projet_57" localSheetId="10">#REF!</definedName>
    <definedName name="Liste_équipements_projet_57" localSheetId="11">#REF!</definedName>
    <definedName name="Liste_équipements_projet_57" localSheetId="12">#REF!</definedName>
    <definedName name="Liste_équipements_projet_57" localSheetId="13">#REF!</definedName>
    <definedName name="Liste_équipements_projet_57" localSheetId="14">#REF!</definedName>
    <definedName name="Liste_équipements_projet_57" localSheetId="15">#REF!</definedName>
    <definedName name="Liste_équipements_projet_57" localSheetId="16">#REF!</definedName>
    <definedName name="Liste_équipements_projet_57" localSheetId="17">#REF!</definedName>
    <definedName name="Liste_équipements_projet_57" localSheetId="18">#REF!</definedName>
    <definedName name="Liste_équipements_projet_57" localSheetId="19">#REF!</definedName>
    <definedName name="Liste_équipements_projet_57" localSheetId="20">#REF!</definedName>
    <definedName name="Liste_équipements_projet_57" localSheetId="21">#REF!</definedName>
    <definedName name="Liste_équipements_projet_57" localSheetId="22">#REF!</definedName>
    <definedName name="Liste_équipements_projet_57" localSheetId="23">#REF!</definedName>
    <definedName name="Liste_équipements_projet_57" localSheetId="24">#REF!</definedName>
    <definedName name="Liste_équipements_projet_57" localSheetId="5">#REF!</definedName>
    <definedName name="Liste_équipements_projet_57" localSheetId="25">#REF!</definedName>
    <definedName name="Liste_équipements_projet_57" localSheetId="4">#REF!</definedName>
    <definedName name="Liste_équipements_projet_57">#REF!</definedName>
    <definedName name="Liste_équipements_projet_59" localSheetId="7">#REF!</definedName>
    <definedName name="Liste_équipements_projet_59" localSheetId="8">#REF!</definedName>
    <definedName name="Liste_équipements_projet_59" localSheetId="9">#REF!</definedName>
    <definedName name="Liste_équipements_projet_59" localSheetId="10">#REF!</definedName>
    <definedName name="Liste_équipements_projet_59" localSheetId="11">#REF!</definedName>
    <definedName name="Liste_équipements_projet_59" localSheetId="12">#REF!</definedName>
    <definedName name="Liste_équipements_projet_59" localSheetId="13">#REF!</definedName>
    <definedName name="Liste_équipements_projet_59" localSheetId="14">#REF!</definedName>
    <definedName name="Liste_équipements_projet_59" localSheetId="15">#REF!</definedName>
    <definedName name="Liste_équipements_projet_59" localSheetId="16">#REF!</definedName>
    <definedName name="Liste_équipements_projet_59" localSheetId="17">#REF!</definedName>
    <definedName name="Liste_équipements_projet_59" localSheetId="18">#REF!</definedName>
    <definedName name="Liste_équipements_projet_59" localSheetId="19">#REF!</definedName>
    <definedName name="Liste_équipements_projet_59" localSheetId="20">#REF!</definedName>
    <definedName name="Liste_équipements_projet_59" localSheetId="21">#REF!</definedName>
    <definedName name="Liste_équipements_projet_59" localSheetId="22">#REF!</definedName>
    <definedName name="Liste_équipements_projet_59" localSheetId="23">#REF!</definedName>
    <definedName name="Liste_équipements_projet_59" localSheetId="24">#REF!</definedName>
    <definedName name="Liste_équipements_projet_59" localSheetId="5">#REF!</definedName>
    <definedName name="Liste_équipements_projet_59" localSheetId="25">#REF!</definedName>
    <definedName name="Liste_équipements_projet_59" localSheetId="4">#REF!</definedName>
    <definedName name="Liste_équipements_projet_59">#REF!</definedName>
    <definedName name="Liste_équipements_projet_61" localSheetId="7">#REF!</definedName>
    <definedName name="Liste_équipements_projet_61" localSheetId="8">#REF!</definedName>
    <definedName name="Liste_équipements_projet_61" localSheetId="9">#REF!</definedName>
    <definedName name="Liste_équipements_projet_61" localSheetId="10">#REF!</definedName>
    <definedName name="Liste_équipements_projet_61" localSheetId="11">#REF!</definedName>
    <definedName name="Liste_équipements_projet_61" localSheetId="12">#REF!</definedName>
    <definedName name="Liste_équipements_projet_61" localSheetId="13">#REF!</definedName>
    <definedName name="Liste_équipements_projet_61" localSheetId="14">#REF!</definedName>
    <definedName name="Liste_équipements_projet_61" localSheetId="15">#REF!</definedName>
    <definedName name="Liste_équipements_projet_61" localSheetId="16">#REF!</definedName>
    <definedName name="Liste_équipements_projet_61" localSheetId="17">#REF!</definedName>
    <definedName name="Liste_équipements_projet_61" localSheetId="18">#REF!</definedName>
    <definedName name="Liste_équipements_projet_61" localSheetId="19">#REF!</definedName>
    <definedName name="Liste_équipements_projet_61" localSheetId="20">#REF!</definedName>
    <definedName name="Liste_équipements_projet_61" localSheetId="21">#REF!</definedName>
    <definedName name="Liste_équipements_projet_61" localSheetId="22">#REF!</definedName>
    <definedName name="Liste_équipements_projet_61" localSheetId="23">#REF!</definedName>
    <definedName name="Liste_équipements_projet_61" localSheetId="24">#REF!</definedName>
    <definedName name="Liste_équipements_projet_61" localSheetId="5">#REF!</definedName>
    <definedName name="Liste_équipements_projet_61" localSheetId="25">#REF!</definedName>
    <definedName name="Liste_équipements_projet_61" localSheetId="4">#REF!</definedName>
    <definedName name="Liste_équipements_projet_61">#REF!</definedName>
    <definedName name="Liste_équipements_projet_62" localSheetId="7">#REF!</definedName>
    <definedName name="Liste_équipements_projet_62" localSheetId="8">#REF!</definedName>
    <definedName name="Liste_équipements_projet_62" localSheetId="9">#REF!</definedName>
    <definedName name="Liste_équipements_projet_62" localSheetId="10">#REF!</definedName>
    <definedName name="Liste_équipements_projet_62" localSheetId="11">#REF!</definedName>
    <definedName name="Liste_équipements_projet_62" localSheetId="12">#REF!</definedName>
    <definedName name="Liste_équipements_projet_62" localSheetId="13">#REF!</definedName>
    <definedName name="Liste_équipements_projet_62" localSheetId="14">#REF!</definedName>
    <definedName name="Liste_équipements_projet_62" localSheetId="15">#REF!</definedName>
    <definedName name="Liste_équipements_projet_62" localSheetId="16">#REF!</definedName>
    <definedName name="Liste_équipements_projet_62" localSheetId="17">#REF!</definedName>
    <definedName name="Liste_équipements_projet_62" localSheetId="18">#REF!</definedName>
    <definedName name="Liste_équipements_projet_62" localSheetId="19">#REF!</definedName>
    <definedName name="Liste_équipements_projet_62" localSheetId="20">#REF!</definedName>
    <definedName name="Liste_équipements_projet_62" localSheetId="21">#REF!</definedName>
    <definedName name="Liste_équipements_projet_62" localSheetId="22">#REF!</definedName>
    <definedName name="Liste_équipements_projet_62" localSheetId="23">#REF!</definedName>
    <definedName name="Liste_équipements_projet_62" localSheetId="24">#REF!</definedName>
    <definedName name="Liste_équipements_projet_62" localSheetId="5">#REF!</definedName>
    <definedName name="Liste_équipements_projet_62" localSheetId="25">#REF!</definedName>
    <definedName name="Liste_équipements_projet_62" localSheetId="4">#REF!</definedName>
    <definedName name="Liste_équipements_projet_62">#REF!</definedName>
    <definedName name="Liste_équipements_projet_63" localSheetId="7">#REF!</definedName>
    <definedName name="Liste_équipements_projet_63" localSheetId="8">#REF!</definedName>
    <definedName name="Liste_équipements_projet_63" localSheetId="9">#REF!</definedName>
    <definedName name="Liste_équipements_projet_63" localSheetId="10">#REF!</definedName>
    <definedName name="Liste_équipements_projet_63" localSheetId="11">#REF!</definedName>
    <definedName name="Liste_équipements_projet_63" localSheetId="12">#REF!</definedName>
    <definedName name="Liste_équipements_projet_63" localSheetId="13">#REF!</definedName>
    <definedName name="Liste_équipements_projet_63" localSheetId="14">#REF!</definedName>
    <definedName name="Liste_équipements_projet_63" localSheetId="15">#REF!</definedName>
    <definedName name="Liste_équipements_projet_63" localSheetId="16">#REF!</definedName>
    <definedName name="Liste_équipements_projet_63" localSheetId="17">#REF!</definedName>
    <definedName name="Liste_équipements_projet_63" localSheetId="18">#REF!</definedName>
    <definedName name="Liste_équipements_projet_63" localSheetId="19">#REF!</definedName>
    <definedName name="Liste_équipements_projet_63" localSheetId="20">#REF!</definedName>
    <definedName name="Liste_équipements_projet_63" localSheetId="21">#REF!</definedName>
    <definedName name="Liste_équipements_projet_63" localSheetId="22">#REF!</definedName>
    <definedName name="Liste_équipements_projet_63" localSheetId="23">#REF!</definedName>
    <definedName name="Liste_équipements_projet_63" localSheetId="24">#REF!</definedName>
    <definedName name="Liste_équipements_projet_63" localSheetId="5">#REF!</definedName>
    <definedName name="Liste_équipements_projet_63" localSheetId="25">#REF!</definedName>
    <definedName name="Liste_équipements_projet_63" localSheetId="4">#REF!</definedName>
    <definedName name="Liste_équipements_projet_63">#REF!</definedName>
    <definedName name="Liste_équipements_projet_64" localSheetId="7">#REF!</definedName>
    <definedName name="Liste_équipements_projet_64" localSheetId="8">#REF!</definedName>
    <definedName name="Liste_équipements_projet_64" localSheetId="9">#REF!</definedName>
    <definedName name="Liste_équipements_projet_64" localSheetId="10">#REF!</definedName>
    <definedName name="Liste_équipements_projet_64" localSheetId="11">#REF!</definedName>
    <definedName name="Liste_équipements_projet_64" localSheetId="12">#REF!</definedName>
    <definedName name="Liste_équipements_projet_64" localSheetId="13">#REF!</definedName>
    <definedName name="Liste_équipements_projet_64" localSheetId="14">#REF!</definedName>
    <definedName name="Liste_équipements_projet_64" localSheetId="15">#REF!</definedName>
    <definedName name="Liste_équipements_projet_64" localSheetId="16">#REF!</definedName>
    <definedName name="Liste_équipements_projet_64" localSheetId="17">#REF!</definedName>
    <definedName name="Liste_équipements_projet_64" localSheetId="18">#REF!</definedName>
    <definedName name="Liste_équipements_projet_64" localSheetId="19">#REF!</definedName>
    <definedName name="Liste_équipements_projet_64" localSheetId="20">#REF!</definedName>
    <definedName name="Liste_équipements_projet_64" localSheetId="21">#REF!</definedName>
    <definedName name="Liste_équipements_projet_64" localSheetId="22">#REF!</definedName>
    <definedName name="Liste_équipements_projet_64" localSheetId="23">#REF!</definedName>
    <definedName name="Liste_équipements_projet_64" localSheetId="24">#REF!</definedName>
    <definedName name="Liste_équipements_projet_64" localSheetId="5">#REF!</definedName>
    <definedName name="Liste_équipements_projet_64" localSheetId="25">#REF!</definedName>
    <definedName name="Liste_équipements_projet_64" localSheetId="4">#REF!</definedName>
    <definedName name="Liste_équipements_projet_64">#REF!</definedName>
    <definedName name="Liste_équipements_projet_65" localSheetId="7">#REF!</definedName>
    <definedName name="Liste_équipements_projet_65" localSheetId="8">#REF!</definedName>
    <definedName name="Liste_équipements_projet_65" localSheetId="9">#REF!</definedName>
    <definedName name="Liste_équipements_projet_65" localSheetId="10">#REF!</definedName>
    <definedName name="Liste_équipements_projet_65" localSheetId="11">#REF!</definedName>
    <definedName name="Liste_équipements_projet_65" localSheetId="12">#REF!</definedName>
    <definedName name="Liste_équipements_projet_65" localSheetId="13">#REF!</definedName>
    <definedName name="Liste_équipements_projet_65" localSheetId="14">#REF!</definedName>
    <definedName name="Liste_équipements_projet_65" localSheetId="15">#REF!</definedName>
    <definedName name="Liste_équipements_projet_65" localSheetId="16">#REF!</definedName>
    <definedName name="Liste_équipements_projet_65" localSheetId="17">#REF!</definedName>
    <definedName name="Liste_équipements_projet_65" localSheetId="18">#REF!</definedName>
    <definedName name="Liste_équipements_projet_65" localSheetId="19">#REF!</definedName>
    <definedName name="Liste_équipements_projet_65" localSheetId="20">#REF!</definedName>
    <definedName name="Liste_équipements_projet_65" localSheetId="21">#REF!</definedName>
    <definedName name="Liste_équipements_projet_65" localSheetId="22">#REF!</definedName>
    <definedName name="Liste_équipements_projet_65" localSheetId="23">#REF!</definedName>
    <definedName name="Liste_équipements_projet_65" localSheetId="24">#REF!</definedName>
    <definedName name="Liste_équipements_projet_65" localSheetId="5">#REF!</definedName>
    <definedName name="Liste_équipements_projet_65" localSheetId="25">#REF!</definedName>
    <definedName name="Liste_équipements_projet_65" localSheetId="4">#REF!</definedName>
    <definedName name="Liste_équipements_projet_65">#REF!</definedName>
    <definedName name="Liste_équipements_projet_69" localSheetId="7">#REF!</definedName>
    <definedName name="Liste_équipements_projet_69" localSheetId="8">#REF!</definedName>
    <definedName name="Liste_équipements_projet_69" localSheetId="9">#REF!</definedName>
    <definedName name="Liste_équipements_projet_69" localSheetId="10">#REF!</definedName>
    <definedName name="Liste_équipements_projet_69" localSheetId="11">#REF!</definedName>
    <definedName name="Liste_équipements_projet_69" localSheetId="12">#REF!</definedName>
    <definedName name="Liste_équipements_projet_69" localSheetId="13">#REF!</definedName>
    <definedName name="Liste_équipements_projet_69" localSheetId="14">#REF!</definedName>
    <definedName name="Liste_équipements_projet_69" localSheetId="15">#REF!</definedName>
    <definedName name="Liste_équipements_projet_69" localSheetId="16">#REF!</definedName>
    <definedName name="Liste_équipements_projet_69" localSheetId="17">#REF!</definedName>
    <definedName name="Liste_équipements_projet_69" localSheetId="18">#REF!</definedName>
    <definedName name="Liste_équipements_projet_69" localSheetId="19">#REF!</definedName>
    <definedName name="Liste_équipements_projet_69" localSheetId="20">#REF!</definedName>
    <definedName name="Liste_équipements_projet_69" localSheetId="21">#REF!</definedName>
    <definedName name="Liste_équipements_projet_69" localSheetId="22">#REF!</definedName>
    <definedName name="Liste_équipements_projet_69" localSheetId="23">#REF!</definedName>
    <definedName name="Liste_équipements_projet_69" localSheetId="24">#REF!</definedName>
    <definedName name="Liste_équipements_projet_69" localSheetId="5">#REF!</definedName>
    <definedName name="Liste_équipements_projet_69" localSheetId="25">#REF!</definedName>
    <definedName name="Liste_équipements_projet_69" localSheetId="4">#REF!</definedName>
    <definedName name="Liste_équipements_projet_69">#REF!</definedName>
    <definedName name="Liste_équipements_projet_71" localSheetId="7">#REF!</definedName>
    <definedName name="Liste_équipements_projet_71" localSheetId="8">#REF!</definedName>
    <definedName name="Liste_équipements_projet_71" localSheetId="9">#REF!</definedName>
    <definedName name="Liste_équipements_projet_71" localSheetId="10">#REF!</definedName>
    <definedName name="Liste_équipements_projet_71" localSheetId="11">#REF!</definedName>
    <definedName name="Liste_équipements_projet_71" localSheetId="12">#REF!</definedName>
    <definedName name="Liste_équipements_projet_71" localSheetId="13">#REF!</definedName>
    <definedName name="Liste_équipements_projet_71" localSheetId="14">#REF!</definedName>
    <definedName name="Liste_équipements_projet_71" localSheetId="15">#REF!</definedName>
    <definedName name="Liste_équipements_projet_71" localSheetId="16">#REF!</definedName>
    <definedName name="Liste_équipements_projet_71" localSheetId="17">#REF!</definedName>
    <definedName name="Liste_équipements_projet_71" localSheetId="18">#REF!</definedName>
    <definedName name="Liste_équipements_projet_71" localSheetId="19">#REF!</definedName>
    <definedName name="Liste_équipements_projet_71" localSheetId="20">#REF!</definedName>
    <definedName name="Liste_équipements_projet_71" localSheetId="21">#REF!</definedName>
    <definedName name="Liste_équipements_projet_71" localSheetId="22">#REF!</definedName>
    <definedName name="Liste_équipements_projet_71" localSheetId="23">#REF!</definedName>
    <definedName name="Liste_équipements_projet_71" localSheetId="24">#REF!</definedName>
    <definedName name="Liste_équipements_projet_71" localSheetId="5">#REF!</definedName>
    <definedName name="Liste_équipements_projet_71" localSheetId="25">#REF!</definedName>
    <definedName name="Liste_équipements_projet_71" localSheetId="4">#REF!</definedName>
    <definedName name="Liste_équipements_projet_71">#REF!</definedName>
    <definedName name="Liste_équipements_projet_73" localSheetId="7">#REF!</definedName>
    <definedName name="Liste_équipements_projet_73" localSheetId="8">#REF!</definedName>
    <definedName name="Liste_équipements_projet_73" localSheetId="9">#REF!</definedName>
    <definedName name="Liste_équipements_projet_73" localSheetId="10">#REF!</definedName>
    <definedName name="Liste_équipements_projet_73" localSheetId="11">#REF!</definedName>
    <definedName name="Liste_équipements_projet_73" localSheetId="12">#REF!</definedName>
    <definedName name="Liste_équipements_projet_73" localSheetId="13">#REF!</definedName>
    <definedName name="Liste_équipements_projet_73" localSheetId="14">#REF!</definedName>
    <definedName name="Liste_équipements_projet_73" localSheetId="15">#REF!</definedName>
    <definedName name="Liste_équipements_projet_73" localSheetId="16">#REF!</definedName>
    <definedName name="Liste_équipements_projet_73" localSheetId="17">#REF!</definedName>
    <definedName name="Liste_équipements_projet_73" localSheetId="18">#REF!</definedName>
    <definedName name="Liste_équipements_projet_73" localSheetId="19">#REF!</definedName>
    <definedName name="Liste_équipements_projet_73" localSheetId="20">#REF!</definedName>
    <definedName name="Liste_équipements_projet_73" localSheetId="21">#REF!</definedName>
    <definedName name="Liste_équipements_projet_73" localSheetId="22">#REF!</definedName>
    <definedName name="Liste_équipements_projet_73" localSheetId="23">#REF!</definedName>
    <definedName name="Liste_équipements_projet_73" localSheetId="24">#REF!</definedName>
    <definedName name="Liste_équipements_projet_73" localSheetId="5">#REF!</definedName>
    <definedName name="Liste_équipements_projet_73" localSheetId="25">#REF!</definedName>
    <definedName name="Liste_équipements_projet_73" localSheetId="4">#REF!</definedName>
    <definedName name="Liste_équipements_projet_73">#REF!</definedName>
    <definedName name="Liste_équipements_projet_74" localSheetId="7">#REF!</definedName>
    <definedName name="Liste_équipements_projet_74" localSheetId="8">#REF!</definedName>
    <definedName name="Liste_équipements_projet_74" localSheetId="9">#REF!</definedName>
    <definedName name="Liste_équipements_projet_74" localSheetId="10">#REF!</definedName>
    <definedName name="Liste_équipements_projet_74" localSheetId="11">#REF!</definedName>
    <definedName name="Liste_équipements_projet_74" localSheetId="12">#REF!</definedName>
    <definedName name="Liste_équipements_projet_74" localSheetId="13">#REF!</definedName>
    <definedName name="Liste_équipements_projet_74" localSheetId="14">#REF!</definedName>
    <definedName name="Liste_équipements_projet_74" localSheetId="15">#REF!</definedName>
    <definedName name="Liste_équipements_projet_74" localSheetId="16">#REF!</definedName>
    <definedName name="Liste_équipements_projet_74" localSheetId="17">#REF!</definedName>
    <definedName name="Liste_équipements_projet_74" localSheetId="18">#REF!</definedName>
    <definedName name="Liste_équipements_projet_74" localSheetId="19">#REF!</definedName>
    <definedName name="Liste_équipements_projet_74" localSheetId="20">#REF!</definedName>
    <definedName name="Liste_équipements_projet_74" localSheetId="21">#REF!</definedName>
    <definedName name="Liste_équipements_projet_74" localSheetId="22">#REF!</definedName>
    <definedName name="Liste_équipements_projet_74" localSheetId="23">#REF!</definedName>
    <definedName name="Liste_équipements_projet_74" localSheetId="24">#REF!</definedName>
    <definedName name="Liste_équipements_projet_74" localSheetId="5">#REF!</definedName>
    <definedName name="Liste_équipements_projet_74" localSheetId="25">#REF!</definedName>
    <definedName name="Liste_équipements_projet_74" localSheetId="4">#REF!</definedName>
    <definedName name="Liste_équipements_projet_74">#REF!</definedName>
    <definedName name="Liste_équipements_projet_75" localSheetId="7">#REF!</definedName>
    <definedName name="Liste_équipements_projet_75" localSheetId="8">#REF!</definedName>
    <definedName name="Liste_équipements_projet_75" localSheetId="9">#REF!</definedName>
    <definedName name="Liste_équipements_projet_75" localSheetId="10">#REF!</definedName>
    <definedName name="Liste_équipements_projet_75" localSheetId="11">#REF!</definedName>
    <definedName name="Liste_équipements_projet_75" localSheetId="12">#REF!</definedName>
    <definedName name="Liste_équipements_projet_75" localSheetId="13">#REF!</definedName>
    <definedName name="Liste_équipements_projet_75" localSheetId="14">#REF!</definedName>
    <definedName name="Liste_équipements_projet_75" localSheetId="15">#REF!</definedName>
    <definedName name="Liste_équipements_projet_75" localSheetId="16">#REF!</definedName>
    <definedName name="Liste_équipements_projet_75" localSheetId="17">#REF!</definedName>
    <definedName name="Liste_équipements_projet_75" localSheetId="18">#REF!</definedName>
    <definedName name="Liste_équipements_projet_75" localSheetId="19">#REF!</definedName>
    <definedName name="Liste_équipements_projet_75" localSheetId="20">#REF!</definedName>
    <definedName name="Liste_équipements_projet_75" localSheetId="21">#REF!</definedName>
    <definedName name="Liste_équipements_projet_75" localSheetId="22">#REF!</definedName>
    <definedName name="Liste_équipements_projet_75" localSheetId="23">#REF!</definedName>
    <definedName name="Liste_équipements_projet_75" localSheetId="24">#REF!</definedName>
    <definedName name="Liste_équipements_projet_75" localSheetId="5">#REF!</definedName>
    <definedName name="Liste_équipements_projet_75" localSheetId="25">#REF!</definedName>
    <definedName name="Liste_équipements_projet_75" localSheetId="4">#REF!</definedName>
    <definedName name="Liste_équipements_projet_75">#REF!</definedName>
    <definedName name="Liste_équipements_projet_76" localSheetId="7">#REF!</definedName>
    <definedName name="Liste_équipements_projet_76" localSheetId="8">#REF!</definedName>
    <definedName name="Liste_équipements_projet_76" localSheetId="9">#REF!</definedName>
    <definedName name="Liste_équipements_projet_76" localSheetId="10">#REF!</definedName>
    <definedName name="Liste_équipements_projet_76" localSheetId="11">#REF!</definedName>
    <definedName name="Liste_équipements_projet_76" localSheetId="12">#REF!</definedName>
    <definedName name="Liste_équipements_projet_76" localSheetId="13">#REF!</definedName>
    <definedName name="Liste_équipements_projet_76" localSheetId="14">#REF!</definedName>
    <definedName name="Liste_équipements_projet_76" localSheetId="15">#REF!</definedName>
    <definedName name="Liste_équipements_projet_76" localSheetId="16">#REF!</definedName>
    <definedName name="Liste_équipements_projet_76" localSheetId="17">#REF!</definedName>
    <definedName name="Liste_équipements_projet_76" localSheetId="18">#REF!</definedName>
    <definedName name="Liste_équipements_projet_76" localSheetId="19">#REF!</definedName>
    <definedName name="Liste_équipements_projet_76" localSheetId="20">#REF!</definedName>
    <definedName name="Liste_équipements_projet_76" localSheetId="21">#REF!</definedName>
    <definedName name="Liste_équipements_projet_76" localSheetId="22">#REF!</definedName>
    <definedName name="Liste_équipements_projet_76" localSheetId="23">#REF!</definedName>
    <definedName name="Liste_équipements_projet_76" localSheetId="24">#REF!</definedName>
    <definedName name="Liste_équipements_projet_76" localSheetId="5">#REF!</definedName>
    <definedName name="Liste_équipements_projet_76" localSheetId="25">#REF!</definedName>
    <definedName name="Liste_équipements_projet_76" localSheetId="4">#REF!</definedName>
    <definedName name="Liste_équipements_projet_76">#REF!</definedName>
    <definedName name="Liste_équipements_projet_79" localSheetId="7">#REF!</definedName>
    <definedName name="Liste_équipements_projet_79" localSheetId="8">#REF!</definedName>
    <definedName name="Liste_équipements_projet_79" localSheetId="9">#REF!</definedName>
    <definedName name="Liste_équipements_projet_79" localSheetId="10">#REF!</definedName>
    <definedName name="Liste_équipements_projet_79" localSheetId="11">#REF!</definedName>
    <definedName name="Liste_équipements_projet_79" localSheetId="12">#REF!</definedName>
    <definedName name="Liste_équipements_projet_79" localSheetId="13">#REF!</definedName>
    <definedName name="Liste_équipements_projet_79" localSheetId="14">#REF!</definedName>
    <definedName name="Liste_équipements_projet_79" localSheetId="15">#REF!</definedName>
    <definedName name="Liste_équipements_projet_79" localSheetId="16">#REF!</definedName>
    <definedName name="Liste_équipements_projet_79" localSheetId="17">#REF!</definedName>
    <definedName name="Liste_équipements_projet_79" localSheetId="18">#REF!</definedName>
    <definedName name="Liste_équipements_projet_79" localSheetId="19">#REF!</definedName>
    <definedName name="Liste_équipements_projet_79" localSheetId="20">#REF!</definedName>
    <definedName name="Liste_équipements_projet_79" localSheetId="21">#REF!</definedName>
    <definedName name="Liste_équipements_projet_79" localSheetId="22">#REF!</definedName>
    <definedName name="Liste_équipements_projet_79" localSheetId="23">#REF!</definedName>
    <definedName name="Liste_équipements_projet_79" localSheetId="24">#REF!</definedName>
    <definedName name="Liste_équipements_projet_79" localSheetId="5">#REF!</definedName>
    <definedName name="Liste_équipements_projet_79" localSheetId="25">#REF!</definedName>
    <definedName name="Liste_équipements_projet_79" localSheetId="4">#REF!</definedName>
    <definedName name="Liste_équipements_projet_79">#REF!</definedName>
    <definedName name="Liste_équipements_projet_81" localSheetId="7">#REF!</definedName>
    <definedName name="Liste_équipements_projet_81" localSheetId="8">#REF!</definedName>
    <definedName name="Liste_équipements_projet_81" localSheetId="9">#REF!</definedName>
    <definedName name="Liste_équipements_projet_81" localSheetId="10">#REF!</definedName>
    <definedName name="Liste_équipements_projet_81" localSheetId="11">#REF!</definedName>
    <definedName name="Liste_équipements_projet_81" localSheetId="12">#REF!</definedName>
    <definedName name="Liste_équipements_projet_81" localSheetId="13">#REF!</definedName>
    <definedName name="Liste_équipements_projet_81" localSheetId="14">#REF!</definedName>
    <definedName name="Liste_équipements_projet_81" localSheetId="15">#REF!</definedName>
    <definedName name="Liste_équipements_projet_81" localSheetId="16">#REF!</definedName>
    <definedName name="Liste_équipements_projet_81" localSheetId="17">#REF!</definedName>
    <definedName name="Liste_équipements_projet_81" localSheetId="18">#REF!</definedName>
    <definedName name="Liste_équipements_projet_81" localSheetId="19">#REF!</definedName>
    <definedName name="Liste_équipements_projet_81" localSheetId="20">#REF!</definedName>
    <definedName name="Liste_équipements_projet_81" localSheetId="21">#REF!</definedName>
    <definedName name="Liste_équipements_projet_81" localSheetId="22">#REF!</definedName>
    <definedName name="Liste_équipements_projet_81" localSheetId="23">#REF!</definedName>
    <definedName name="Liste_équipements_projet_81" localSheetId="24">#REF!</definedName>
    <definedName name="Liste_équipements_projet_81" localSheetId="5">#REF!</definedName>
    <definedName name="Liste_équipements_projet_81" localSheetId="25">#REF!</definedName>
    <definedName name="Liste_équipements_projet_81" localSheetId="4">#REF!</definedName>
    <definedName name="Liste_équipements_projet_81">#REF!</definedName>
    <definedName name="Liste_équipements_projet_82" localSheetId="7">#REF!</definedName>
    <definedName name="Liste_équipements_projet_82" localSheetId="8">#REF!</definedName>
    <definedName name="Liste_équipements_projet_82" localSheetId="9">#REF!</definedName>
    <definedName name="Liste_équipements_projet_82" localSheetId="10">#REF!</definedName>
    <definedName name="Liste_équipements_projet_82" localSheetId="11">#REF!</definedName>
    <definedName name="Liste_équipements_projet_82" localSheetId="12">#REF!</definedName>
    <definedName name="Liste_équipements_projet_82" localSheetId="13">#REF!</definedName>
    <definedName name="Liste_équipements_projet_82" localSheetId="14">#REF!</definedName>
    <definedName name="Liste_équipements_projet_82" localSheetId="15">#REF!</definedName>
    <definedName name="Liste_équipements_projet_82" localSheetId="16">#REF!</definedName>
    <definedName name="Liste_équipements_projet_82" localSheetId="17">#REF!</definedName>
    <definedName name="Liste_équipements_projet_82" localSheetId="18">#REF!</definedName>
    <definedName name="Liste_équipements_projet_82" localSheetId="19">#REF!</definedName>
    <definedName name="Liste_équipements_projet_82" localSheetId="20">#REF!</definedName>
    <definedName name="Liste_équipements_projet_82" localSheetId="21">#REF!</definedName>
    <definedName name="Liste_équipements_projet_82" localSheetId="22">#REF!</definedName>
    <definedName name="Liste_équipements_projet_82" localSheetId="23">#REF!</definedName>
    <definedName name="Liste_équipements_projet_82" localSheetId="24">#REF!</definedName>
    <definedName name="Liste_équipements_projet_82" localSheetId="5">#REF!</definedName>
    <definedName name="Liste_équipements_projet_82" localSheetId="25">#REF!</definedName>
    <definedName name="Liste_équipements_projet_82" localSheetId="4">#REF!</definedName>
    <definedName name="Liste_équipements_projet_82">#REF!</definedName>
    <definedName name="Liste_équipements_projet_83" localSheetId="7">#REF!</definedName>
    <definedName name="Liste_équipements_projet_83" localSheetId="8">#REF!</definedName>
    <definedName name="Liste_équipements_projet_83" localSheetId="9">#REF!</definedName>
    <definedName name="Liste_équipements_projet_83" localSheetId="10">#REF!</definedName>
    <definedName name="Liste_équipements_projet_83" localSheetId="11">#REF!</definedName>
    <definedName name="Liste_équipements_projet_83" localSheetId="12">#REF!</definedName>
    <definedName name="Liste_équipements_projet_83" localSheetId="13">#REF!</definedName>
    <definedName name="Liste_équipements_projet_83" localSheetId="14">#REF!</definedName>
    <definedName name="Liste_équipements_projet_83" localSheetId="15">#REF!</definedName>
    <definedName name="Liste_équipements_projet_83" localSheetId="16">#REF!</definedName>
    <definedName name="Liste_équipements_projet_83" localSheetId="17">#REF!</definedName>
    <definedName name="Liste_équipements_projet_83" localSheetId="18">#REF!</definedName>
    <definedName name="Liste_équipements_projet_83" localSheetId="19">#REF!</definedName>
    <definedName name="Liste_équipements_projet_83" localSheetId="20">#REF!</definedName>
    <definedName name="Liste_équipements_projet_83" localSheetId="21">#REF!</definedName>
    <definedName name="Liste_équipements_projet_83" localSheetId="22">#REF!</definedName>
    <definedName name="Liste_équipements_projet_83" localSheetId="23">#REF!</definedName>
    <definedName name="Liste_équipements_projet_83" localSheetId="24">#REF!</definedName>
    <definedName name="Liste_équipements_projet_83" localSheetId="5">#REF!</definedName>
    <definedName name="Liste_équipements_projet_83" localSheetId="25">#REF!</definedName>
    <definedName name="Liste_équipements_projet_83" localSheetId="4">#REF!</definedName>
    <definedName name="Liste_équipements_projet_83">#REF!</definedName>
    <definedName name="Liste_équipements_projet_84" localSheetId="7">#REF!</definedName>
    <definedName name="Liste_équipements_projet_84" localSheetId="8">#REF!</definedName>
    <definedName name="Liste_équipements_projet_84" localSheetId="9">#REF!</definedName>
    <definedName name="Liste_équipements_projet_84" localSheetId="10">#REF!</definedName>
    <definedName name="Liste_équipements_projet_84" localSheetId="11">#REF!</definedName>
    <definedName name="Liste_équipements_projet_84" localSheetId="12">#REF!</definedName>
    <definedName name="Liste_équipements_projet_84" localSheetId="13">#REF!</definedName>
    <definedName name="Liste_équipements_projet_84" localSheetId="14">#REF!</definedName>
    <definedName name="Liste_équipements_projet_84" localSheetId="15">#REF!</definedName>
    <definedName name="Liste_équipements_projet_84" localSheetId="16">#REF!</definedName>
    <definedName name="Liste_équipements_projet_84" localSheetId="17">#REF!</definedName>
    <definedName name="Liste_équipements_projet_84" localSheetId="18">#REF!</definedName>
    <definedName name="Liste_équipements_projet_84" localSheetId="19">#REF!</definedName>
    <definedName name="Liste_équipements_projet_84" localSheetId="20">#REF!</definedName>
    <definedName name="Liste_équipements_projet_84" localSheetId="21">#REF!</definedName>
    <definedName name="Liste_équipements_projet_84" localSheetId="22">#REF!</definedName>
    <definedName name="Liste_équipements_projet_84" localSheetId="23">#REF!</definedName>
    <definedName name="Liste_équipements_projet_84" localSheetId="24">#REF!</definedName>
    <definedName name="Liste_équipements_projet_84" localSheetId="5">#REF!</definedName>
    <definedName name="Liste_équipements_projet_84" localSheetId="25">#REF!</definedName>
    <definedName name="Liste_équipements_projet_84" localSheetId="4">#REF!</definedName>
    <definedName name="Liste_équipements_projet_84">#REF!</definedName>
    <definedName name="Liste_équipements_projet_85" localSheetId="7">#REF!</definedName>
    <definedName name="Liste_équipements_projet_85" localSheetId="8">#REF!</definedName>
    <definedName name="Liste_équipements_projet_85" localSheetId="9">#REF!</definedName>
    <definedName name="Liste_équipements_projet_85" localSheetId="10">#REF!</definedName>
    <definedName name="Liste_équipements_projet_85" localSheetId="11">#REF!</definedName>
    <definedName name="Liste_équipements_projet_85" localSheetId="12">#REF!</definedName>
    <definedName name="Liste_équipements_projet_85" localSheetId="13">#REF!</definedName>
    <definedName name="Liste_équipements_projet_85" localSheetId="14">#REF!</definedName>
    <definedName name="Liste_équipements_projet_85" localSheetId="15">#REF!</definedName>
    <definedName name="Liste_équipements_projet_85" localSheetId="16">#REF!</definedName>
    <definedName name="Liste_équipements_projet_85" localSheetId="17">#REF!</definedName>
    <definedName name="Liste_équipements_projet_85" localSheetId="18">#REF!</definedName>
    <definedName name="Liste_équipements_projet_85" localSheetId="19">#REF!</definedName>
    <definedName name="Liste_équipements_projet_85" localSheetId="20">#REF!</definedName>
    <definedName name="Liste_équipements_projet_85" localSheetId="21">#REF!</definedName>
    <definedName name="Liste_équipements_projet_85" localSheetId="22">#REF!</definedName>
    <definedName name="Liste_équipements_projet_85" localSheetId="23">#REF!</definedName>
    <definedName name="Liste_équipements_projet_85" localSheetId="24">#REF!</definedName>
    <definedName name="Liste_équipements_projet_85" localSheetId="5">#REF!</definedName>
    <definedName name="Liste_équipements_projet_85" localSheetId="25">#REF!</definedName>
    <definedName name="Liste_équipements_projet_85" localSheetId="4">#REF!</definedName>
    <definedName name="Liste_équipements_projet_85">#REF!</definedName>
    <definedName name="Liste_équipements_projet_86" localSheetId="7">#REF!</definedName>
    <definedName name="Liste_équipements_projet_86" localSheetId="8">#REF!</definedName>
    <definedName name="Liste_équipements_projet_86" localSheetId="9">#REF!</definedName>
    <definedName name="Liste_équipements_projet_86" localSheetId="10">#REF!</definedName>
    <definedName name="Liste_équipements_projet_86" localSheetId="11">#REF!</definedName>
    <definedName name="Liste_équipements_projet_86" localSheetId="12">#REF!</definedName>
    <definedName name="Liste_équipements_projet_86" localSheetId="13">#REF!</definedName>
    <definedName name="Liste_équipements_projet_86" localSheetId="14">#REF!</definedName>
    <definedName name="Liste_équipements_projet_86" localSheetId="15">#REF!</definedName>
    <definedName name="Liste_équipements_projet_86" localSheetId="16">#REF!</definedName>
    <definedName name="Liste_équipements_projet_86" localSheetId="17">#REF!</definedName>
    <definedName name="Liste_équipements_projet_86" localSheetId="18">#REF!</definedName>
    <definedName name="Liste_équipements_projet_86" localSheetId="19">#REF!</definedName>
    <definedName name="Liste_équipements_projet_86" localSheetId="20">#REF!</definedName>
    <definedName name="Liste_équipements_projet_86" localSheetId="21">#REF!</definedName>
    <definedName name="Liste_équipements_projet_86" localSheetId="22">#REF!</definedName>
    <definedName name="Liste_équipements_projet_86" localSheetId="23">#REF!</definedName>
    <definedName name="Liste_équipements_projet_86" localSheetId="24">#REF!</definedName>
    <definedName name="Liste_équipements_projet_86" localSheetId="5">#REF!</definedName>
    <definedName name="Liste_équipements_projet_86" localSheetId="25">#REF!</definedName>
    <definedName name="Liste_équipements_projet_86" localSheetId="4">#REF!</definedName>
    <definedName name="Liste_équipements_projet_86">#REF!</definedName>
    <definedName name="Liste_équipements_projet_89" localSheetId="7">#REF!</definedName>
    <definedName name="Liste_équipements_projet_89" localSheetId="8">#REF!</definedName>
    <definedName name="Liste_équipements_projet_89" localSheetId="9">#REF!</definedName>
    <definedName name="Liste_équipements_projet_89" localSheetId="10">#REF!</definedName>
    <definedName name="Liste_équipements_projet_89" localSheetId="11">#REF!</definedName>
    <definedName name="Liste_équipements_projet_89" localSheetId="12">#REF!</definedName>
    <definedName name="Liste_équipements_projet_89" localSheetId="13">#REF!</definedName>
    <definedName name="Liste_équipements_projet_89" localSheetId="14">#REF!</definedName>
    <definedName name="Liste_équipements_projet_89" localSheetId="15">#REF!</definedName>
    <definedName name="Liste_équipements_projet_89" localSheetId="16">#REF!</definedName>
    <definedName name="Liste_équipements_projet_89" localSheetId="17">#REF!</definedName>
    <definedName name="Liste_équipements_projet_89" localSheetId="18">#REF!</definedName>
    <definedName name="Liste_équipements_projet_89" localSheetId="19">#REF!</definedName>
    <definedName name="Liste_équipements_projet_89" localSheetId="20">#REF!</definedName>
    <definedName name="Liste_équipements_projet_89" localSheetId="21">#REF!</definedName>
    <definedName name="Liste_équipements_projet_89" localSheetId="22">#REF!</definedName>
    <definedName name="Liste_équipements_projet_89" localSheetId="23">#REF!</definedName>
    <definedName name="Liste_équipements_projet_89" localSheetId="24">#REF!</definedName>
    <definedName name="Liste_équipements_projet_89" localSheetId="5">#REF!</definedName>
    <definedName name="Liste_équipements_projet_89" localSheetId="25">#REF!</definedName>
    <definedName name="Liste_équipements_projet_89" localSheetId="4">#REF!</definedName>
    <definedName name="Liste_équipements_projet_89">#REF!</definedName>
    <definedName name="Liste_équipements_projet_91" localSheetId="7">#REF!</definedName>
    <definedName name="Liste_équipements_projet_91" localSheetId="8">#REF!</definedName>
    <definedName name="Liste_équipements_projet_91" localSheetId="9">#REF!</definedName>
    <definedName name="Liste_équipements_projet_91" localSheetId="10">#REF!</definedName>
    <definedName name="Liste_équipements_projet_91" localSheetId="11">#REF!</definedName>
    <definedName name="Liste_équipements_projet_91" localSheetId="12">#REF!</definedName>
    <definedName name="Liste_équipements_projet_91" localSheetId="13">#REF!</definedName>
    <definedName name="Liste_équipements_projet_91" localSheetId="14">#REF!</definedName>
    <definedName name="Liste_équipements_projet_91" localSheetId="15">#REF!</definedName>
    <definedName name="Liste_équipements_projet_91" localSheetId="16">#REF!</definedName>
    <definedName name="Liste_équipements_projet_91" localSheetId="17">#REF!</definedName>
    <definedName name="Liste_équipements_projet_91" localSheetId="18">#REF!</definedName>
    <definedName name="Liste_équipements_projet_91" localSheetId="19">#REF!</definedName>
    <definedName name="Liste_équipements_projet_91" localSheetId="20">#REF!</definedName>
    <definedName name="Liste_équipements_projet_91" localSheetId="21">#REF!</definedName>
    <definedName name="Liste_équipements_projet_91" localSheetId="22">#REF!</definedName>
    <definedName name="Liste_équipements_projet_91" localSheetId="23">#REF!</definedName>
    <definedName name="Liste_équipements_projet_91" localSheetId="24">#REF!</definedName>
    <definedName name="Liste_équipements_projet_91" localSheetId="5">#REF!</definedName>
    <definedName name="Liste_équipements_projet_91" localSheetId="25">#REF!</definedName>
    <definedName name="Liste_équipements_projet_91" localSheetId="4">#REF!</definedName>
    <definedName name="Liste_équipements_projet_91">#REF!</definedName>
    <definedName name="Liste_équipements_projet_92" localSheetId="7">#REF!</definedName>
    <definedName name="Liste_équipements_projet_92" localSheetId="8">#REF!</definedName>
    <definedName name="Liste_équipements_projet_92" localSheetId="9">#REF!</definedName>
    <definedName name="Liste_équipements_projet_92" localSheetId="10">#REF!</definedName>
    <definedName name="Liste_équipements_projet_92" localSheetId="11">#REF!</definedName>
    <definedName name="Liste_équipements_projet_92" localSheetId="12">#REF!</definedName>
    <definedName name="Liste_équipements_projet_92" localSheetId="13">#REF!</definedName>
    <definedName name="Liste_équipements_projet_92" localSheetId="14">#REF!</definedName>
    <definedName name="Liste_équipements_projet_92" localSheetId="15">#REF!</definedName>
    <definedName name="Liste_équipements_projet_92" localSheetId="16">#REF!</definedName>
    <definedName name="Liste_équipements_projet_92" localSheetId="17">#REF!</definedName>
    <definedName name="Liste_équipements_projet_92" localSheetId="18">#REF!</definedName>
    <definedName name="Liste_équipements_projet_92" localSheetId="19">#REF!</definedName>
    <definedName name="Liste_équipements_projet_92" localSheetId="20">#REF!</definedName>
    <definedName name="Liste_équipements_projet_92" localSheetId="21">#REF!</definedName>
    <definedName name="Liste_équipements_projet_92" localSheetId="22">#REF!</definedName>
    <definedName name="Liste_équipements_projet_92" localSheetId="23">#REF!</definedName>
    <definedName name="Liste_équipements_projet_92" localSheetId="24">#REF!</definedName>
    <definedName name="Liste_équipements_projet_92" localSheetId="5">#REF!</definedName>
    <definedName name="Liste_équipements_projet_92" localSheetId="25">#REF!</definedName>
    <definedName name="Liste_équipements_projet_92" localSheetId="4">#REF!</definedName>
    <definedName name="Liste_équipements_projet_92">#REF!</definedName>
    <definedName name="Liste_équipements_projet_93" localSheetId="7">#REF!</definedName>
    <definedName name="Liste_équipements_projet_93" localSheetId="8">#REF!</definedName>
    <definedName name="Liste_équipements_projet_93" localSheetId="9">#REF!</definedName>
    <definedName name="Liste_équipements_projet_93" localSheetId="10">#REF!</definedName>
    <definedName name="Liste_équipements_projet_93" localSheetId="11">#REF!</definedName>
    <definedName name="Liste_équipements_projet_93" localSheetId="12">#REF!</definedName>
    <definedName name="Liste_équipements_projet_93" localSheetId="13">#REF!</definedName>
    <definedName name="Liste_équipements_projet_93" localSheetId="14">#REF!</definedName>
    <definedName name="Liste_équipements_projet_93" localSheetId="15">#REF!</definedName>
    <definedName name="Liste_équipements_projet_93" localSheetId="16">#REF!</definedName>
    <definedName name="Liste_équipements_projet_93" localSheetId="17">#REF!</definedName>
    <definedName name="Liste_équipements_projet_93" localSheetId="18">#REF!</definedName>
    <definedName name="Liste_équipements_projet_93" localSheetId="19">#REF!</definedName>
    <definedName name="Liste_équipements_projet_93" localSheetId="20">#REF!</definedName>
    <definedName name="Liste_équipements_projet_93" localSheetId="21">#REF!</definedName>
    <definedName name="Liste_équipements_projet_93" localSheetId="22">#REF!</definedName>
    <definedName name="Liste_équipements_projet_93" localSheetId="23">#REF!</definedName>
    <definedName name="Liste_équipements_projet_93" localSheetId="24">#REF!</definedName>
    <definedName name="Liste_équipements_projet_93" localSheetId="5">#REF!</definedName>
    <definedName name="Liste_équipements_projet_93" localSheetId="25">#REF!</definedName>
    <definedName name="Liste_équipements_projet_93" localSheetId="4">#REF!</definedName>
    <definedName name="Liste_équipements_projet_93">#REF!</definedName>
    <definedName name="Liste_équipements_projet_96" localSheetId="7">#REF!</definedName>
    <definedName name="Liste_équipements_projet_96" localSheetId="8">#REF!</definedName>
    <definedName name="Liste_équipements_projet_96" localSheetId="9">#REF!</definedName>
    <definedName name="Liste_équipements_projet_96" localSheetId="10">#REF!</definedName>
    <definedName name="Liste_équipements_projet_96" localSheetId="11">#REF!</definedName>
    <definedName name="Liste_équipements_projet_96" localSheetId="12">#REF!</definedName>
    <definedName name="Liste_équipements_projet_96" localSheetId="13">#REF!</definedName>
    <definedName name="Liste_équipements_projet_96" localSheetId="14">#REF!</definedName>
    <definedName name="Liste_équipements_projet_96" localSheetId="15">#REF!</definedName>
    <definedName name="Liste_équipements_projet_96" localSheetId="16">#REF!</definedName>
    <definedName name="Liste_équipements_projet_96" localSheetId="17">#REF!</definedName>
    <definedName name="Liste_équipements_projet_96" localSheetId="18">#REF!</definedName>
    <definedName name="Liste_équipements_projet_96" localSheetId="19">#REF!</definedName>
    <definedName name="Liste_équipements_projet_96" localSheetId="20">#REF!</definedName>
    <definedName name="Liste_équipements_projet_96" localSheetId="21">#REF!</definedName>
    <definedName name="Liste_équipements_projet_96" localSheetId="22">#REF!</definedName>
    <definedName name="Liste_équipements_projet_96" localSheetId="23">#REF!</definedName>
    <definedName name="Liste_équipements_projet_96" localSheetId="24">#REF!</definedName>
    <definedName name="Liste_équipements_projet_96" localSheetId="5">#REF!</definedName>
    <definedName name="Liste_équipements_projet_96" localSheetId="25">#REF!</definedName>
    <definedName name="Liste_équipements_projet_96" localSheetId="4">#REF!</definedName>
    <definedName name="Liste_équipements_projet_96">#REF!</definedName>
    <definedName name="Liste_équipements_projet_99" localSheetId="7">#REF!</definedName>
    <definedName name="Liste_équipements_projet_99" localSheetId="8">#REF!</definedName>
    <definedName name="Liste_équipements_projet_99" localSheetId="9">#REF!</definedName>
    <definedName name="Liste_équipements_projet_99" localSheetId="10">#REF!</definedName>
    <definedName name="Liste_équipements_projet_99" localSheetId="11">#REF!</definedName>
    <definedName name="Liste_équipements_projet_99" localSheetId="12">#REF!</definedName>
    <definedName name="Liste_équipements_projet_99" localSheetId="13">#REF!</definedName>
    <definedName name="Liste_équipements_projet_99" localSheetId="14">#REF!</definedName>
    <definedName name="Liste_équipements_projet_99" localSheetId="15">#REF!</definedName>
    <definedName name="Liste_équipements_projet_99" localSheetId="16">#REF!</definedName>
    <definedName name="Liste_équipements_projet_99" localSheetId="17">#REF!</definedName>
    <definedName name="Liste_équipements_projet_99" localSheetId="18">#REF!</definedName>
    <definedName name="Liste_équipements_projet_99" localSheetId="19">#REF!</definedName>
    <definedName name="Liste_équipements_projet_99" localSheetId="20">#REF!</definedName>
    <definedName name="Liste_équipements_projet_99" localSheetId="21">#REF!</definedName>
    <definedName name="Liste_équipements_projet_99" localSheetId="22">#REF!</definedName>
    <definedName name="Liste_équipements_projet_99" localSheetId="23">#REF!</definedName>
    <definedName name="Liste_équipements_projet_99" localSheetId="24">#REF!</definedName>
    <definedName name="Liste_équipements_projet_99" localSheetId="5">#REF!</definedName>
    <definedName name="Liste_équipements_projet_99" localSheetId="25">#REF!</definedName>
    <definedName name="Liste_équipements_projet_99" localSheetId="4">#REF!</definedName>
    <definedName name="Liste_équipements_projet_99">#REF!</definedName>
    <definedName name="Liste_états">[8]Tables_référence!$D$3:$D$6</definedName>
    <definedName name="Liste_ouvrages">[8]Equipements!$A$3:$A$11</definedName>
    <definedName name="Liste_pôles">[8]Sites!$S$3:$S$15</definedName>
    <definedName name="Liste_priorités">[8]Tables_référence!$D$9:$D$12</definedName>
    <definedName name="Liste_réponse">[8]Tables_référence!$A$20:$A$21</definedName>
    <definedName name="Liste_Sinistres">[8]Tables_référence!$B$36:$B$38</definedName>
    <definedName name="Liste_sites_1" localSheetId="7">#REF!</definedName>
    <definedName name="Liste_sites_1" localSheetId="8">#REF!</definedName>
    <definedName name="Liste_sites_1" localSheetId="9">#REF!</definedName>
    <definedName name="Liste_sites_1" localSheetId="10">#REF!</definedName>
    <definedName name="Liste_sites_1" localSheetId="11">#REF!</definedName>
    <definedName name="Liste_sites_1" localSheetId="12">#REF!</definedName>
    <definedName name="Liste_sites_1" localSheetId="13">#REF!</definedName>
    <definedName name="Liste_sites_1" localSheetId="14">#REF!</definedName>
    <definedName name="Liste_sites_1" localSheetId="15">#REF!</definedName>
    <definedName name="Liste_sites_1" localSheetId="16">#REF!</definedName>
    <definedName name="Liste_sites_1" localSheetId="17">#REF!</definedName>
    <definedName name="Liste_sites_1" localSheetId="18">#REF!</definedName>
    <definedName name="Liste_sites_1" localSheetId="19">#REF!</definedName>
    <definedName name="Liste_sites_1" localSheetId="20">#REF!</definedName>
    <definedName name="Liste_sites_1" localSheetId="21">#REF!</definedName>
    <definedName name="Liste_sites_1" localSheetId="22">#REF!</definedName>
    <definedName name="Liste_sites_1" localSheetId="23">#REF!</definedName>
    <definedName name="Liste_sites_1" localSheetId="24">#REF!</definedName>
    <definedName name="Liste_sites_1" localSheetId="5">#REF!</definedName>
    <definedName name="Liste_sites_1" localSheetId="25">#REF!</definedName>
    <definedName name="Liste_sites_1" localSheetId="4">#REF!</definedName>
    <definedName name="Liste_sites_1">#REF!</definedName>
    <definedName name="Liste_sites_10" localSheetId="7">#REF!</definedName>
    <definedName name="Liste_sites_10" localSheetId="8">#REF!</definedName>
    <definedName name="Liste_sites_10" localSheetId="9">#REF!</definedName>
    <definedName name="Liste_sites_10" localSheetId="10">#REF!</definedName>
    <definedName name="Liste_sites_10" localSheetId="11">#REF!</definedName>
    <definedName name="Liste_sites_10" localSheetId="12">#REF!</definedName>
    <definedName name="Liste_sites_10" localSheetId="13">#REF!</definedName>
    <definedName name="Liste_sites_10" localSheetId="14">#REF!</definedName>
    <definedName name="Liste_sites_10" localSheetId="15">#REF!</definedName>
    <definedName name="Liste_sites_10" localSheetId="16">#REF!</definedName>
    <definedName name="Liste_sites_10" localSheetId="17">#REF!</definedName>
    <definedName name="Liste_sites_10" localSheetId="18">#REF!</definedName>
    <definedName name="Liste_sites_10" localSheetId="19">#REF!</definedName>
    <definedName name="Liste_sites_10" localSheetId="20">#REF!</definedName>
    <definedName name="Liste_sites_10" localSheetId="21">#REF!</definedName>
    <definedName name="Liste_sites_10" localSheetId="22">#REF!</definedName>
    <definedName name="Liste_sites_10" localSheetId="23">#REF!</definedName>
    <definedName name="Liste_sites_10" localSheetId="24">#REF!</definedName>
    <definedName name="Liste_sites_10" localSheetId="5">#REF!</definedName>
    <definedName name="Liste_sites_10" localSheetId="25">#REF!</definedName>
    <definedName name="Liste_sites_10" localSheetId="4">#REF!</definedName>
    <definedName name="Liste_sites_10">#REF!</definedName>
    <definedName name="Liste_sites_11" localSheetId="7">#REF!</definedName>
    <definedName name="Liste_sites_11" localSheetId="8">#REF!</definedName>
    <definedName name="Liste_sites_11" localSheetId="9">#REF!</definedName>
    <definedName name="Liste_sites_11" localSheetId="10">#REF!</definedName>
    <definedName name="Liste_sites_11" localSheetId="11">#REF!</definedName>
    <definedName name="Liste_sites_11" localSheetId="12">#REF!</definedName>
    <definedName name="Liste_sites_11" localSheetId="13">#REF!</definedName>
    <definedName name="Liste_sites_11" localSheetId="14">#REF!</definedName>
    <definedName name="Liste_sites_11" localSheetId="15">#REF!</definedName>
    <definedName name="Liste_sites_11" localSheetId="16">#REF!</definedName>
    <definedName name="Liste_sites_11" localSheetId="17">#REF!</definedName>
    <definedName name="Liste_sites_11" localSheetId="18">#REF!</definedName>
    <definedName name="Liste_sites_11" localSheetId="19">#REF!</definedName>
    <definedName name="Liste_sites_11" localSheetId="20">#REF!</definedName>
    <definedName name="Liste_sites_11" localSheetId="21">#REF!</definedName>
    <definedName name="Liste_sites_11" localSheetId="22">#REF!</definedName>
    <definedName name="Liste_sites_11" localSheetId="23">#REF!</definedName>
    <definedName name="Liste_sites_11" localSheetId="24">#REF!</definedName>
    <definedName name="Liste_sites_11" localSheetId="5">#REF!</definedName>
    <definedName name="Liste_sites_11" localSheetId="25">#REF!</definedName>
    <definedName name="Liste_sites_11" localSheetId="4">#REF!</definedName>
    <definedName name="Liste_sites_11">#REF!</definedName>
    <definedName name="Liste_sites_12" localSheetId="7">#REF!</definedName>
    <definedName name="Liste_sites_12" localSheetId="8">#REF!</definedName>
    <definedName name="Liste_sites_12" localSheetId="9">#REF!</definedName>
    <definedName name="Liste_sites_12" localSheetId="10">#REF!</definedName>
    <definedName name="Liste_sites_12" localSheetId="11">#REF!</definedName>
    <definedName name="Liste_sites_12" localSheetId="12">#REF!</definedName>
    <definedName name="Liste_sites_12" localSheetId="13">#REF!</definedName>
    <definedName name="Liste_sites_12" localSheetId="14">#REF!</definedName>
    <definedName name="Liste_sites_12" localSheetId="15">#REF!</definedName>
    <definedName name="Liste_sites_12" localSheetId="16">#REF!</definedName>
    <definedName name="Liste_sites_12" localSheetId="17">#REF!</definedName>
    <definedName name="Liste_sites_12" localSheetId="18">#REF!</definedName>
    <definedName name="Liste_sites_12" localSheetId="19">#REF!</definedName>
    <definedName name="Liste_sites_12" localSheetId="20">#REF!</definedName>
    <definedName name="Liste_sites_12" localSheetId="21">#REF!</definedName>
    <definedName name="Liste_sites_12" localSheetId="22">#REF!</definedName>
    <definedName name="Liste_sites_12" localSheetId="23">#REF!</definedName>
    <definedName name="Liste_sites_12" localSheetId="24">#REF!</definedName>
    <definedName name="Liste_sites_12" localSheetId="5">#REF!</definedName>
    <definedName name="Liste_sites_12" localSheetId="25">#REF!</definedName>
    <definedName name="Liste_sites_12" localSheetId="4">#REF!</definedName>
    <definedName name="Liste_sites_12">#REF!</definedName>
    <definedName name="Liste_sites_13" localSheetId="7">#REF!</definedName>
    <definedName name="Liste_sites_13" localSheetId="8">#REF!</definedName>
    <definedName name="Liste_sites_13" localSheetId="9">#REF!</definedName>
    <definedName name="Liste_sites_13" localSheetId="10">#REF!</definedName>
    <definedName name="Liste_sites_13" localSheetId="11">#REF!</definedName>
    <definedName name="Liste_sites_13" localSheetId="12">#REF!</definedName>
    <definedName name="Liste_sites_13" localSheetId="13">#REF!</definedName>
    <definedName name="Liste_sites_13" localSheetId="14">#REF!</definedName>
    <definedName name="Liste_sites_13" localSheetId="15">#REF!</definedName>
    <definedName name="Liste_sites_13" localSheetId="16">#REF!</definedName>
    <definedName name="Liste_sites_13" localSheetId="17">#REF!</definedName>
    <definedName name="Liste_sites_13" localSheetId="18">#REF!</definedName>
    <definedName name="Liste_sites_13" localSheetId="19">#REF!</definedName>
    <definedName name="Liste_sites_13" localSheetId="20">#REF!</definedName>
    <definedName name="Liste_sites_13" localSheetId="21">#REF!</definedName>
    <definedName name="Liste_sites_13" localSheetId="22">#REF!</definedName>
    <definedName name="Liste_sites_13" localSheetId="23">#REF!</definedName>
    <definedName name="Liste_sites_13" localSheetId="24">#REF!</definedName>
    <definedName name="Liste_sites_13" localSheetId="5">#REF!</definedName>
    <definedName name="Liste_sites_13" localSheetId="25">#REF!</definedName>
    <definedName name="Liste_sites_13" localSheetId="4">#REF!</definedName>
    <definedName name="Liste_sites_13">#REF!</definedName>
    <definedName name="Liste_sites_2" localSheetId="7">#REF!</definedName>
    <definedName name="Liste_sites_2" localSheetId="8">#REF!</definedName>
    <definedName name="Liste_sites_2" localSheetId="9">#REF!</definedName>
    <definedName name="Liste_sites_2" localSheetId="10">#REF!</definedName>
    <definedName name="Liste_sites_2" localSheetId="11">#REF!</definedName>
    <definedName name="Liste_sites_2" localSheetId="12">#REF!</definedName>
    <definedName name="Liste_sites_2" localSheetId="13">#REF!</definedName>
    <definedName name="Liste_sites_2" localSheetId="14">#REF!</definedName>
    <definedName name="Liste_sites_2" localSheetId="15">#REF!</definedName>
    <definedName name="Liste_sites_2" localSheetId="16">#REF!</definedName>
    <definedName name="Liste_sites_2" localSheetId="17">#REF!</definedName>
    <definedName name="Liste_sites_2" localSheetId="18">#REF!</definedName>
    <definedName name="Liste_sites_2" localSheetId="19">#REF!</definedName>
    <definedName name="Liste_sites_2" localSheetId="20">#REF!</definedName>
    <definedName name="Liste_sites_2" localSheetId="21">#REF!</definedName>
    <definedName name="Liste_sites_2" localSheetId="22">#REF!</definedName>
    <definedName name="Liste_sites_2" localSheetId="23">#REF!</definedName>
    <definedName name="Liste_sites_2" localSheetId="24">#REF!</definedName>
    <definedName name="Liste_sites_2" localSheetId="5">#REF!</definedName>
    <definedName name="Liste_sites_2" localSheetId="25">#REF!</definedName>
    <definedName name="Liste_sites_2" localSheetId="4">#REF!</definedName>
    <definedName name="Liste_sites_2">#REF!</definedName>
    <definedName name="Liste_sites_3" localSheetId="7">#REF!</definedName>
    <definedName name="Liste_sites_3" localSheetId="8">#REF!</definedName>
    <definedName name="Liste_sites_3" localSheetId="9">#REF!</definedName>
    <definedName name="Liste_sites_3" localSheetId="10">#REF!</definedName>
    <definedName name="Liste_sites_3" localSheetId="11">#REF!</definedName>
    <definedName name="Liste_sites_3" localSheetId="12">#REF!</definedName>
    <definedName name="Liste_sites_3" localSheetId="13">#REF!</definedName>
    <definedName name="Liste_sites_3" localSheetId="14">#REF!</definedName>
    <definedName name="Liste_sites_3" localSheetId="15">#REF!</definedName>
    <definedName name="Liste_sites_3" localSheetId="16">#REF!</definedName>
    <definedName name="Liste_sites_3" localSheetId="17">#REF!</definedName>
    <definedName name="Liste_sites_3" localSheetId="18">#REF!</definedName>
    <definedName name="Liste_sites_3" localSheetId="19">#REF!</definedName>
    <definedName name="Liste_sites_3" localSheetId="20">#REF!</definedName>
    <definedName name="Liste_sites_3" localSheetId="21">#REF!</definedName>
    <definedName name="Liste_sites_3" localSheetId="22">#REF!</definedName>
    <definedName name="Liste_sites_3" localSheetId="23">#REF!</definedName>
    <definedName name="Liste_sites_3" localSheetId="24">#REF!</definedName>
    <definedName name="Liste_sites_3" localSheetId="5">#REF!</definedName>
    <definedName name="Liste_sites_3" localSheetId="25">#REF!</definedName>
    <definedName name="Liste_sites_3" localSheetId="4">#REF!</definedName>
    <definedName name="Liste_sites_3">#REF!</definedName>
    <definedName name="Liste_sites_4" localSheetId="7">#REF!</definedName>
    <definedName name="Liste_sites_4" localSheetId="8">#REF!</definedName>
    <definedName name="Liste_sites_4" localSheetId="9">#REF!</definedName>
    <definedName name="Liste_sites_4" localSheetId="10">#REF!</definedName>
    <definedName name="Liste_sites_4" localSheetId="11">#REF!</definedName>
    <definedName name="Liste_sites_4" localSheetId="12">#REF!</definedName>
    <definedName name="Liste_sites_4" localSheetId="13">#REF!</definedName>
    <definedName name="Liste_sites_4" localSheetId="14">#REF!</definedName>
    <definedName name="Liste_sites_4" localSheetId="15">#REF!</definedName>
    <definedName name="Liste_sites_4" localSheetId="16">#REF!</definedName>
    <definedName name="Liste_sites_4" localSheetId="17">#REF!</definedName>
    <definedName name="Liste_sites_4" localSheetId="18">#REF!</definedName>
    <definedName name="Liste_sites_4" localSheetId="19">#REF!</definedName>
    <definedName name="Liste_sites_4" localSheetId="20">#REF!</definedName>
    <definedName name="Liste_sites_4" localSheetId="21">#REF!</definedName>
    <definedName name="Liste_sites_4" localSheetId="22">#REF!</definedName>
    <definedName name="Liste_sites_4" localSheetId="23">#REF!</definedName>
    <definedName name="Liste_sites_4" localSheetId="24">#REF!</definedName>
    <definedName name="Liste_sites_4" localSheetId="5">#REF!</definedName>
    <definedName name="Liste_sites_4" localSheetId="25">#REF!</definedName>
    <definedName name="Liste_sites_4" localSheetId="4">#REF!</definedName>
    <definedName name="Liste_sites_4">#REF!</definedName>
    <definedName name="Liste_sites_5" localSheetId="7">#REF!</definedName>
    <definedName name="Liste_sites_5" localSheetId="8">#REF!</definedName>
    <definedName name="Liste_sites_5" localSheetId="9">#REF!</definedName>
    <definedName name="Liste_sites_5" localSheetId="10">#REF!</definedName>
    <definedName name="Liste_sites_5" localSheetId="11">#REF!</definedName>
    <definedName name="Liste_sites_5" localSheetId="12">#REF!</definedName>
    <definedName name="Liste_sites_5" localSheetId="13">#REF!</definedName>
    <definedName name="Liste_sites_5" localSheetId="14">#REF!</definedName>
    <definedName name="Liste_sites_5" localSheetId="15">#REF!</definedName>
    <definedName name="Liste_sites_5" localSheetId="16">#REF!</definedName>
    <definedName name="Liste_sites_5" localSheetId="17">#REF!</definedName>
    <definedName name="Liste_sites_5" localSheetId="18">#REF!</definedName>
    <definedName name="Liste_sites_5" localSheetId="19">#REF!</definedName>
    <definedName name="Liste_sites_5" localSheetId="20">#REF!</definedName>
    <definedName name="Liste_sites_5" localSheetId="21">#REF!</definedName>
    <definedName name="Liste_sites_5" localSheetId="22">#REF!</definedName>
    <definedName name="Liste_sites_5" localSheetId="23">#REF!</definedName>
    <definedName name="Liste_sites_5" localSheetId="24">#REF!</definedName>
    <definedName name="Liste_sites_5" localSheetId="5">#REF!</definedName>
    <definedName name="Liste_sites_5" localSheetId="25">#REF!</definedName>
    <definedName name="Liste_sites_5" localSheetId="4">#REF!</definedName>
    <definedName name="Liste_sites_5">#REF!</definedName>
    <definedName name="Liste_sites_6" localSheetId="7">#REF!</definedName>
    <definedName name="Liste_sites_6" localSheetId="8">#REF!</definedName>
    <definedName name="Liste_sites_6" localSheetId="9">#REF!</definedName>
    <definedName name="Liste_sites_6" localSheetId="10">#REF!</definedName>
    <definedName name="Liste_sites_6" localSheetId="11">#REF!</definedName>
    <definedName name="Liste_sites_6" localSheetId="12">#REF!</definedName>
    <definedName name="Liste_sites_6" localSheetId="13">#REF!</definedName>
    <definedName name="Liste_sites_6" localSheetId="14">#REF!</definedName>
    <definedName name="Liste_sites_6" localSheetId="15">#REF!</definedName>
    <definedName name="Liste_sites_6" localSheetId="16">#REF!</definedName>
    <definedName name="Liste_sites_6" localSheetId="17">#REF!</definedName>
    <definedName name="Liste_sites_6" localSheetId="18">#REF!</definedName>
    <definedName name="Liste_sites_6" localSheetId="19">#REF!</definedName>
    <definedName name="Liste_sites_6" localSheetId="20">#REF!</definedName>
    <definedName name="Liste_sites_6" localSheetId="21">#REF!</definedName>
    <definedName name="Liste_sites_6" localSheetId="22">#REF!</definedName>
    <definedName name="Liste_sites_6" localSheetId="23">#REF!</definedName>
    <definedName name="Liste_sites_6" localSheetId="24">#REF!</definedName>
    <definedName name="Liste_sites_6" localSheetId="5">#REF!</definedName>
    <definedName name="Liste_sites_6" localSheetId="25">#REF!</definedName>
    <definedName name="Liste_sites_6" localSheetId="4">#REF!</definedName>
    <definedName name="Liste_sites_6">#REF!</definedName>
    <definedName name="Liste_sites_7" localSheetId="7">#REF!</definedName>
    <definedName name="Liste_sites_7" localSheetId="8">#REF!</definedName>
    <definedName name="Liste_sites_7" localSheetId="9">#REF!</definedName>
    <definedName name="Liste_sites_7" localSheetId="10">#REF!</definedName>
    <definedName name="Liste_sites_7" localSheetId="11">#REF!</definedName>
    <definedName name="Liste_sites_7" localSheetId="12">#REF!</definedName>
    <definedName name="Liste_sites_7" localSheetId="13">#REF!</definedName>
    <definedName name="Liste_sites_7" localSheetId="14">#REF!</definedName>
    <definedName name="Liste_sites_7" localSheetId="15">#REF!</definedName>
    <definedName name="Liste_sites_7" localSheetId="16">#REF!</definedName>
    <definedName name="Liste_sites_7" localSheetId="17">#REF!</definedName>
    <definedName name="Liste_sites_7" localSheetId="18">#REF!</definedName>
    <definedName name="Liste_sites_7" localSheetId="19">#REF!</definedName>
    <definedName name="Liste_sites_7" localSheetId="20">#REF!</definedName>
    <definedName name="Liste_sites_7" localSheetId="21">#REF!</definedName>
    <definedName name="Liste_sites_7" localSheetId="22">#REF!</definedName>
    <definedName name="Liste_sites_7" localSheetId="23">#REF!</definedName>
    <definedName name="Liste_sites_7" localSheetId="24">#REF!</definedName>
    <definedName name="Liste_sites_7" localSheetId="5">#REF!</definedName>
    <definedName name="Liste_sites_7" localSheetId="25">#REF!</definedName>
    <definedName name="Liste_sites_7" localSheetId="4">#REF!</definedName>
    <definedName name="Liste_sites_7">#REF!</definedName>
    <definedName name="Liste_sites_8" localSheetId="7">#REF!</definedName>
    <definedName name="Liste_sites_8" localSheetId="8">#REF!</definedName>
    <definedName name="Liste_sites_8" localSheetId="9">#REF!</definedName>
    <definedName name="Liste_sites_8" localSheetId="10">#REF!</definedName>
    <definedName name="Liste_sites_8" localSheetId="11">#REF!</definedName>
    <definedName name="Liste_sites_8" localSheetId="12">#REF!</definedName>
    <definedName name="Liste_sites_8" localSheetId="13">#REF!</definedName>
    <definedName name="Liste_sites_8" localSheetId="14">#REF!</definedName>
    <definedName name="Liste_sites_8" localSheetId="15">#REF!</definedName>
    <definedName name="Liste_sites_8" localSheetId="16">#REF!</definedName>
    <definedName name="Liste_sites_8" localSheetId="17">#REF!</definedName>
    <definedName name="Liste_sites_8" localSheetId="18">#REF!</definedName>
    <definedName name="Liste_sites_8" localSheetId="19">#REF!</definedName>
    <definedName name="Liste_sites_8" localSheetId="20">#REF!</definedName>
    <definedName name="Liste_sites_8" localSheetId="21">#REF!</definedName>
    <definedName name="Liste_sites_8" localSheetId="22">#REF!</definedName>
    <definedName name="Liste_sites_8" localSheetId="23">#REF!</definedName>
    <definedName name="Liste_sites_8" localSheetId="24">#REF!</definedName>
    <definedName name="Liste_sites_8" localSheetId="5">#REF!</definedName>
    <definedName name="Liste_sites_8" localSheetId="25">#REF!</definedName>
    <definedName name="Liste_sites_8" localSheetId="4">#REF!</definedName>
    <definedName name="Liste_sites_8">#REF!</definedName>
    <definedName name="Liste_sites_9" localSheetId="7">#REF!</definedName>
    <definedName name="Liste_sites_9" localSheetId="8">#REF!</definedName>
    <definedName name="Liste_sites_9" localSheetId="9">#REF!</definedName>
    <definedName name="Liste_sites_9" localSheetId="10">#REF!</definedName>
    <definedName name="Liste_sites_9" localSheetId="11">#REF!</definedName>
    <definedName name="Liste_sites_9" localSheetId="12">#REF!</definedName>
    <definedName name="Liste_sites_9" localSheetId="13">#REF!</definedName>
    <definedName name="Liste_sites_9" localSheetId="14">#REF!</definedName>
    <definedName name="Liste_sites_9" localSheetId="15">#REF!</definedName>
    <definedName name="Liste_sites_9" localSheetId="16">#REF!</definedName>
    <definedName name="Liste_sites_9" localSheetId="17">#REF!</definedName>
    <definedName name="Liste_sites_9" localSheetId="18">#REF!</definedName>
    <definedName name="Liste_sites_9" localSheetId="19">#REF!</definedName>
    <definedName name="Liste_sites_9" localSheetId="20">#REF!</definedName>
    <definedName name="Liste_sites_9" localSheetId="21">#REF!</definedName>
    <definedName name="Liste_sites_9" localSheetId="22">#REF!</definedName>
    <definedName name="Liste_sites_9" localSheetId="23">#REF!</definedName>
    <definedName name="Liste_sites_9" localSheetId="24">#REF!</definedName>
    <definedName name="Liste_sites_9" localSheetId="5">#REF!</definedName>
    <definedName name="Liste_sites_9" localSheetId="25">#REF!</definedName>
    <definedName name="Liste_sites_9" localSheetId="4">#REF!</definedName>
    <definedName name="Liste_sites_9">#REF!</definedName>
    <definedName name="Liste_Statuts">[8]Tables_référence!$A$32:$A$34</definedName>
    <definedName name="Liste_urgences">[8]Tables_référence!$A$3:$A$6</definedName>
    <definedName name="Liste_Validités">[8]Tables_référence!$A$41:$A$54</definedName>
    <definedName name="m" localSheetId="7">#REF!</definedName>
    <definedName name="m" localSheetId="8">#REF!</definedName>
    <definedName name="m" localSheetId="9">#REF!</definedName>
    <definedName name="m" localSheetId="10">#REF!</definedName>
    <definedName name="m" localSheetId="11">#REF!</definedName>
    <definedName name="m" localSheetId="12">#REF!</definedName>
    <definedName name="m" localSheetId="13">#REF!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5">#REF!</definedName>
    <definedName name="m" localSheetId="25">#REF!</definedName>
    <definedName name="m" localSheetId="4">#REF!</definedName>
    <definedName name="m">#REF!</definedName>
    <definedName name="menuiserie">[1]Outils!$DT$64:$DT$70</definedName>
    <definedName name="mmpkjgvyutgvu" localSheetId="7">#REF!</definedName>
    <definedName name="mmpkjgvyutgvu" localSheetId="8">#REF!</definedName>
    <definedName name="mmpkjgvyutgvu" localSheetId="9">#REF!</definedName>
    <definedName name="mmpkjgvyutgvu" localSheetId="10">#REF!</definedName>
    <definedName name="mmpkjgvyutgvu" localSheetId="11">#REF!</definedName>
    <definedName name="mmpkjgvyutgvu" localSheetId="12">#REF!</definedName>
    <definedName name="mmpkjgvyutgvu" localSheetId="13">#REF!</definedName>
    <definedName name="mmpkjgvyutgvu" localSheetId="14">#REF!</definedName>
    <definedName name="mmpkjgvyutgvu" localSheetId="15">#REF!</definedName>
    <definedName name="mmpkjgvyutgvu" localSheetId="16">#REF!</definedName>
    <definedName name="mmpkjgvyutgvu" localSheetId="17">#REF!</definedName>
    <definedName name="mmpkjgvyutgvu" localSheetId="18">#REF!</definedName>
    <definedName name="mmpkjgvyutgvu" localSheetId="19">#REF!</definedName>
    <definedName name="mmpkjgvyutgvu" localSheetId="20">#REF!</definedName>
    <definedName name="mmpkjgvyutgvu" localSheetId="21">#REF!</definedName>
    <definedName name="mmpkjgvyutgvu" localSheetId="22">#REF!</definedName>
    <definedName name="mmpkjgvyutgvu" localSheetId="23">#REF!</definedName>
    <definedName name="mmpkjgvyutgvu" localSheetId="24">#REF!</definedName>
    <definedName name="mmpkjgvyutgvu" localSheetId="5">#REF!</definedName>
    <definedName name="mmpkjgvyutgvu" localSheetId="25">#REF!</definedName>
    <definedName name="mmpkjgvyutgvu" localSheetId="4">#REF!</definedName>
    <definedName name="mmpkjgvyutgvu">#REF!</definedName>
    <definedName name="nature" localSheetId="7">#REF!</definedName>
    <definedName name="nature" localSheetId="8">#REF!</definedName>
    <definedName name="nature" localSheetId="9">#REF!</definedName>
    <definedName name="nature" localSheetId="10">#REF!</definedName>
    <definedName name="nature" localSheetId="11">#REF!</definedName>
    <definedName name="nature" localSheetId="12">#REF!</definedName>
    <definedName name="nature" localSheetId="13">#REF!</definedName>
    <definedName name="nature" localSheetId="14">#REF!</definedName>
    <definedName name="nature" localSheetId="15">#REF!</definedName>
    <definedName name="nature" localSheetId="16">#REF!</definedName>
    <definedName name="nature" localSheetId="17">#REF!</definedName>
    <definedName name="nature" localSheetId="18">#REF!</definedName>
    <definedName name="nature" localSheetId="19">#REF!</definedName>
    <definedName name="nature" localSheetId="20">#REF!</definedName>
    <definedName name="nature" localSheetId="21">#REF!</definedName>
    <definedName name="nature" localSheetId="22">#REF!</definedName>
    <definedName name="nature" localSheetId="23">#REF!</definedName>
    <definedName name="nature" localSheetId="24">#REF!</definedName>
    <definedName name="nature" localSheetId="5">#REF!</definedName>
    <definedName name="nature" localSheetId="25">#REF!</definedName>
    <definedName name="nature" localSheetId="4">#REF!</definedName>
    <definedName name="nature">#REF!</definedName>
    <definedName name="nghj" localSheetId="7">#REF!</definedName>
    <definedName name="nghj" localSheetId="8">#REF!</definedName>
    <definedName name="nghj" localSheetId="9">#REF!</definedName>
    <definedName name="nghj" localSheetId="10">#REF!</definedName>
    <definedName name="nghj" localSheetId="11">#REF!</definedName>
    <definedName name="nghj" localSheetId="12">#REF!</definedName>
    <definedName name="nghj" localSheetId="13">#REF!</definedName>
    <definedName name="nghj" localSheetId="14">#REF!</definedName>
    <definedName name="nghj" localSheetId="15">#REF!</definedName>
    <definedName name="nghj" localSheetId="16">#REF!</definedName>
    <definedName name="nghj" localSheetId="17">#REF!</definedName>
    <definedName name="nghj" localSheetId="18">#REF!</definedName>
    <definedName name="nghj" localSheetId="19">#REF!</definedName>
    <definedName name="nghj" localSheetId="20">#REF!</definedName>
    <definedName name="nghj" localSheetId="21">#REF!</definedName>
    <definedName name="nghj" localSheetId="22">#REF!</definedName>
    <definedName name="nghj" localSheetId="23">#REF!</definedName>
    <definedName name="nghj" localSheetId="24">#REF!</definedName>
    <definedName name="nghj" localSheetId="5">#REF!</definedName>
    <definedName name="nghj" localSheetId="25">#REF!</definedName>
    <definedName name="nghj" localSheetId="4">#REF!</definedName>
    <definedName name="nghj">#REF!</definedName>
    <definedName name="nhg" localSheetId="7">#REF!</definedName>
    <definedName name="nhg" localSheetId="8">#REF!</definedName>
    <definedName name="nhg" localSheetId="9">#REF!</definedName>
    <definedName name="nhg" localSheetId="10">#REF!</definedName>
    <definedName name="nhg" localSheetId="11">#REF!</definedName>
    <definedName name="nhg" localSheetId="12">#REF!</definedName>
    <definedName name="nhg" localSheetId="13">#REF!</definedName>
    <definedName name="nhg" localSheetId="14">#REF!</definedName>
    <definedName name="nhg" localSheetId="15">#REF!</definedName>
    <definedName name="nhg" localSheetId="16">#REF!</definedName>
    <definedName name="nhg" localSheetId="17">#REF!</definedName>
    <definedName name="nhg" localSheetId="18">#REF!</definedName>
    <definedName name="nhg" localSheetId="19">#REF!</definedName>
    <definedName name="nhg" localSheetId="20">#REF!</definedName>
    <definedName name="nhg" localSheetId="21">#REF!</definedName>
    <definedName name="nhg" localSheetId="22">#REF!</definedName>
    <definedName name="nhg" localSheetId="23">#REF!</definedName>
    <definedName name="nhg" localSheetId="24">#REF!</definedName>
    <definedName name="nhg" localSheetId="5">#REF!</definedName>
    <definedName name="nhg" localSheetId="25">#REF!</definedName>
    <definedName name="nhg" localSheetId="4">#REF!</definedName>
    <definedName name="nhg">#REF!</definedName>
    <definedName name="paroi">[1]Outils!$BS$64:$BS$88</definedName>
    <definedName name="Performance">[10]Outils!$FA$64:$FA$87</definedName>
    <definedName name="prod_elec_ECS">'[6]Hypothèses ECS'!$A$25:$A$27</definedName>
    <definedName name="prod_gaz_ECS">'[6]Hypothèses ECS'!$A$14:$A$17</definedName>
    <definedName name="protection">[1]Outils!$EO$64:$EO$87</definedName>
    <definedName name="rend_été">'[6]Hypothèses ECS'!$B$14:$B$17</definedName>
    <definedName name="rend_hiver">'[6]Hypothèses ECS'!$C$14:$C$17</definedName>
    <definedName name="SHON">'[6]Consommations facturées'!$D$4</definedName>
    <definedName name="site">[6]Hypothèses!$R$5:$R$8</definedName>
    <definedName name="sstype" localSheetId="7">#REF!</definedName>
    <definedName name="sstype" localSheetId="8">#REF!</definedName>
    <definedName name="sstype" localSheetId="9">#REF!</definedName>
    <definedName name="sstype" localSheetId="10">#REF!</definedName>
    <definedName name="sstype" localSheetId="11">#REF!</definedName>
    <definedName name="sstype" localSheetId="12">#REF!</definedName>
    <definedName name="sstype" localSheetId="13">#REF!</definedName>
    <definedName name="sstype" localSheetId="14">#REF!</definedName>
    <definedName name="sstype" localSheetId="15">#REF!</definedName>
    <definedName name="sstype" localSheetId="16">#REF!</definedName>
    <definedName name="sstype" localSheetId="17">#REF!</definedName>
    <definedName name="sstype" localSheetId="18">#REF!</definedName>
    <definedName name="sstype" localSheetId="19">#REF!</definedName>
    <definedName name="sstype" localSheetId="20">#REF!</definedName>
    <definedName name="sstype" localSheetId="21">#REF!</definedName>
    <definedName name="sstype" localSheetId="22">#REF!</definedName>
    <definedName name="sstype" localSheetId="23">#REF!</definedName>
    <definedName name="sstype" localSheetId="24">#REF!</definedName>
    <definedName name="sstype" localSheetId="5">#REF!</definedName>
    <definedName name="sstype" localSheetId="25">#REF!</definedName>
    <definedName name="sstype" localSheetId="4">#REF!</definedName>
    <definedName name="sstype">#REF!</definedName>
    <definedName name="statut" localSheetId="7">[11]Outils!#REF!</definedName>
    <definedName name="statut" localSheetId="8">[11]Outils!#REF!</definedName>
    <definedName name="statut" localSheetId="9">[11]Outils!#REF!</definedName>
    <definedName name="statut" localSheetId="10">[11]Outils!#REF!</definedName>
    <definedName name="statut" localSheetId="11">[11]Outils!#REF!</definedName>
    <definedName name="statut" localSheetId="12">[11]Outils!#REF!</definedName>
    <definedName name="statut" localSheetId="13">[11]Outils!#REF!</definedName>
    <definedName name="statut" localSheetId="14">[11]Outils!#REF!</definedName>
    <definedName name="statut" localSheetId="15">[11]Outils!#REF!</definedName>
    <definedName name="statut" localSheetId="16">[11]Outils!#REF!</definedName>
    <definedName name="statut" localSheetId="17">[11]Outils!#REF!</definedName>
    <definedName name="statut" localSheetId="18">[11]Outils!#REF!</definedName>
    <definedName name="statut" localSheetId="19">[11]Outils!#REF!</definedName>
    <definedName name="statut" localSheetId="20">[11]Outils!#REF!</definedName>
    <definedName name="statut" localSheetId="21">[11]Outils!#REF!</definedName>
    <definedName name="statut" localSheetId="22">[11]Outils!#REF!</definedName>
    <definedName name="statut" localSheetId="23">[11]Outils!#REF!</definedName>
    <definedName name="statut" localSheetId="24">[11]Outils!#REF!</definedName>
    <definedName name="statut" localSheetId="5">[11]Outils!#REF!</definedName>
    <definedName name="statut" localSheetId="25">[11]Outils!#REF!</definedName>
    <definedName name="statut" localSheetId="4">[11]Outils!#REF!</definedName>
    <definedName name="statut">[11]Outils!#REF!</definedName>
    <definedName name="Table_activités">[8]Tables_référence!$D$15:$E$34</definedName>
    <definedName name="Table_années">[8]Tables_référence!$A$13:$B$17</definedName>
    <definedName name="Table_équipements_GDF_1" localSheetId="7">#REF!</definedName>
    <definedName name="Table_équipements_GDF_1" localSheetId="8">#REF!</definedName>
    <definedName name="Table_équipements_GDF_1" localSheetId="9">#REF!</definedName>
    <definedName name="Table_équipements_GDF_1" localSheetId="10">#REF!</definedName>
    <definedName name="Table_équipements_GDF_1" localSheetId="11">#REF!</definedName>
    <definedName name="Table_équipements_GDF_1" localSheetId="12">#REF!</definedName>
    <definedName name="Table_équipements_GDF_1" localSheetId="13">#REF!</definedName>
    <definedName name="Table_équipements_GDF_1" localSheetId="14">#REF!</definedName>
    <definedName name="Table_équipements_GDF_1" localSheetId="15">#REF!</definedName>
    <definedName name="Table_équipements_GDF_1" localSheetId="16">#REF!</definedName>
    <definedName name="Table_équipements_GDF_1" localSheetId="17">#REF!</definedName>
    <definedName name="Table_équipements_GDF_1" localSheetId="18">#REF!</definedName>
    <definedName name="Table_équipements_GDF_1" localSheetId="19">#REF!</definedName>
    <definedName name="Table_équipements_GDF_1" localSheetId="20">#REF!</definedName>
    <definedName name="Table_équipements_GDF_1" localSheetId="21">#REF!</definedName>
    <definedName name="Table_équipements_GDF_1" localSheetId="22">#REF!</definedName>
    <definedName name="Table_équipements_GDF_1" localSheetId="23">#REF!</definedName>
    <definedName name="Table_équipements_GDF_1" localSheetId="24">#REF!</definedName>
    <definedName name="Table_équipements_GDF_1" localSheetId="5">#REF!</definedName>
    <definedName name="Table_équipements_GDF_1" localSheetId="25">#REF!</definedName>
    <definedName name="Table_équipements_GDF_1" localSheetId="4">#REF!</definedName>
    <definedName name="Table_équipements_GDF_1">#REF!</definedName>
    <definedName name="Table_équipements_GDF_2" localSheetId="7">#REF!</definedName>
    <definedName name="Table_équipements_GDF_2" localSheetId="8">#REF!</definedName>
    <definedName name="Table_équipements_GDF_2" localSheetId="9">#REF!</definedName>
    <definedName name="Table_équipements_GDF_2" localSheetId="10">#REF!</definedName>
    <definedName name="Table_équipements_GDF_2" localSheetId="11">#REF!</definedName>
    <definedName name="Table_équipements_GDF_2" localSheetId="12">#REF!</definedName>
    <definedName name="Table_équipements_GDF_2" localSheetId="13">#REF!</definedName>
    <definedName name="Table_équipements_GDF_2" localSheetId="14">#REF!</definedName>
    <definedName name="Table_équipements_GDF_2" localSheetId="15">#REF!</definedName>
    <definedName name="Table_équipements_GDF_2" localSheetId="16">#REF!</definedName>
    <definedName name="Table_équipements_GDF_2" localSheetId="17">#REF!</definedName>
    <definedName name="Table_équipements_GDF_2" localSheetId="18">#REF!</definedName>
    <definedName name="Table_équipements_GDF_2" localSheetId="19">#REF!</definedName>
    <definedName name="Table_équipements_GDF_2" localSheetId="20">#REF!</definedName>
    <definedName name="Table_équipements_GDF_2" localSheetId="21">#REF!</definedName>
    <definedName name="Table_équipements_GDF_2" localSheetId="22">#REF!</definedName>
    <definedName name="Table_équipements_GDF_2" localSheetId="23">#REF!</definedName>
    <definedName name="Table_équipements_GDF_2" localSheetId="24">#REF!</definedName>
    <definedName name="Table_équipements_GDF_2" localSheetId="5">#REF!</definedName>
    <definedName name="Table_équipements_GDF_2" localSheetId="25">#REF!</definedName>
    <definedName name="Table_équipements_GDF_2" localSheetId="4">#REF!</definedName>
    <definedName name="Table_équipements_GDF_2">#REF!</definedName>
    <definedName name="Table_équipements_GDF_3" localSheetId="7">#REF!</definedName>
    <definedName name="Table_équipements_GDF_3" localSheetId="8">#REF!</definedName>
    <definedName name="Table_équipements_GDF_3" localSheetId="9">#REF!</definedName>
    <definedName name="Table_équipements_GDF_3" localSheetId="10">#REF!</definedName>
    <definedName name="Table_équipements_GDF_3" localSheetId="11">#REF!</definedName>
    <definedName name="Table_équipements_GDF_3" localSheetId="12">#REF!</definedName>
    <definedName name="Table_équipements_GDF_3" localSheetId="13">#REF!</definedName>
    <definedName name="Table_équipements_GDF_3" localSheetId="14">#REF!</definedName>
    <definedName name="Table_équipements_GDF_3" localSheetId="15">#REF!</definedName>
    <definedName name="Table_équipements_GDF_3" localSheetId="16">#REF!</definedName>
    <definedName name="Table_équipements_GDF_3" localSheetId="17">#REF!</definedName>
    <definedName name="Table_équipements_GDF_3" localSheetId="18">#REF!</definedName>
    <definedName name="Table_équipements_GDF_3" localSheetId="19">#REF!</definedName>
    <definedName name="Table_équipements_GDF_3" localSheetId="20">#REF!</definedName>
    <definedName name="Table_équipements_GDF_3" localSheetId="21">#REF!</definedName>
    <definedName name="Table_équipements_GDF_3" localSheetId="22">#REF!</definedName>
    <definedName name="Table_équipements_GDF_3" localSheetId="23">#REF!</definedName>
    <definedName name="Table_équipements_GDF_3" localSheetId="24">#REF!</definedName>
    <definedName name="Table_équipements_GDF_3" localSheetId="5">#REF!</definedName>
    <definedName name="Table_équipements_GDF_3" localSheetId="25">#REF!</definedName>
    <definedName name="Table_équipements_GDF_3" localSheetId="4">#REF!</definedName>
    <definedName name="Table_équipements_GDF_3">#REF!</definedName>
    <definedName name="Table_équipements_GDF_4" localSheetId="7">#REF!</definedName>
    <definedName name="Table_équipements_GDF_4" localSheetId="8">#REF!</definedName>
    <definedName name="Table_équipements_GDF_4" localSheetId="9">#REF!</definedName>
    <definedName name="Table_équipements_GDF_4" localSheetId="10">#REF!</definedName>
    <definedName name="Table_équipements_GDF_4" localSheetId="11">#REF!</definedName>
    <definedName name="Table_équipements_GDF_4" localSheetId="12">#REF!</definedName>
    <definedName name="Table_équipements_GDF_4" localSheetId="13">#REF!</definedName>
    <definedName name="Table_équipements_GDF_4" localSheetId="14">#REF!</definedName>
    <definedName name="Table_équipements_GDF_4" localSheetId="15">#REF!</definedName>
    <definedName name="Table_équipements_GDF_4" localSheetId="16">#REF!</definedName>
    <definedName name="Table_équipements_GDF_4" localSheetId="17">#REF!</definedName>
    <definedName name="Table_équipements_GDF_4" localSheetId="18">#REF!</definedName>
    <definedName name="Table_équipements_GDF_4" localSheetId="19">#REF!</definedName>
    <definedName name="Table_équipements_GDF_4" localSheetId="20">#REF!</definedName>
    <definedName name="Table_équipements_GDF_4" localSheetId="21">#REF!</definedName>
    <definedName name="Table_équipements_GDF_4" localSheetId="22">#REF!</definedName>
    <definedName name="Table_équipements_GDF_4" localSheetId="23">#REF!</definedName>
    <definedName name="Table_équipements_GDF_4" localSheetId="24">#REF!</definedName>
    <definedName name="Table_équipements_GDF_4" localSheetId="5">#REF!</definedName>
    <definedName name="Table_équipements_GDF_4" localSheetId="25">#REF!</definedName>
    <definedName name="Table_équipements_GDF_4" localSheetId="4">#REF!</definedName>
    <definedName name="Table_équipements_GDF_4">#REF!</definedName>
    <definedName name="Table_équipements_GDF_5" localSheetId="7">#REF!</definedName>
    <definedName name="Table_équipements_GDF_5" localSheetId="8">#REF!</definedName>
    <definedName name="Table_équipements_GDF_5" localSheetId="9">#REF!</definedName>
    <definedName name="Table_équipements_GDF_5" localSheetId="10">#REF!</definedName>
    <definedName name="Table_équipements_GDF_5" localSheetId="11">#REF!</definedName>
    <definedName name="Table_équipements_GDF_5" localSheetId="12">#REF!</definedName>
    <definedName name="Table_équipements_GDF_5" localSheetId="13">#REF!</definedName>
    <definedName name="Table_équipements_GDF_5" localSheetId="14">#REF!</definedName>
    <definedName name="Table_équipements_GDF_5" localSheetId="15">#REF!</definedName>
    <definedName name="Table_équipements_GDF_5" localSheetId="16">#REF!</definedName>
    <definedName name="Table_équipements_GDF_5" localSheetId="17">#REF!</definedName>
    <definedName name="Table_équipements_GDF_5" localSheetId="18">#REF!</definedName>
    <definedName name="Table_équipements_GDF_5" localSheetId="19">#REF!</definedName>
    <definedName name="Table_équipements_GDF_5" localSheetId="20">#REF!</definedName>
    <definedName name="Table_équipements_GDF_5" localSheetId="21">#REF!</definedName>
    <definedName name="Table_équipements_GDF_5" localSheetId="22">#REF!</definedName>
    <definedName name="Table_équipements_GDF_5" localSheetId="23">#REF!</definedName>
    <definedName name="Table_équipements_GDF_5" localSheetId="24">#REF!</definedName>
    <definedName name="Table_équipements_GDF_5" localSheetId="5">#REF!</definedName>
    <definedName name="Table_équipements_GDF_5" localSheetId="25">#REF!</definedName>
    <definedName name="Table_équipements_GDF_5" localSheetId="4">#REF!</definedName>
    <definedName name="Table_équipements_GDF_5">#REF!</definedName>
    <definedName name="Table_équipements_GDF_6" localSheetId="7">#REF!</definedName>
    <definedName name="Table_équipements_GDF_6" localSheetId="8">#REF!</definedName>
    <definedName name="Table_équipements_GDF_6" localSheetId="9">#REF!</definedName>
    <definedName name="Table_équipements_GDF_6" localSheetId="10">#REF!</definedName>
    <definedName name="Table_équipements_GDF_6" localSheetId="11">#REF!</definedName>
    <definedName name="Table_équipements_GDF_6" localSheetId="12">#REF!</definedName>
    <definedName name="Table_équipements_GDF_6" localSheetId="13">#REF!</definedName>
    <definedName name="Table_équipements_GDF_6" localSheetId="14">#REF!</definedName>
    <definedName name="Table_équipements_GDF_6" localSheetId="15">#REF!</definedName>
    <definedName name="Table_équipements_GDF_6" localSheetId="16">#REF!</definedName>
    <definedName name="Table_équipements_GDF_6" localSheetId="17">#REF!</definedName>
    <definedName name="Table_équipements_GDF_6" localSheetId="18">#REF!</definedName>
    <definedName name="Table_équipements_GDF_6" localSheetId="19">#REF!</definedName>
    <definedName name="Table_équipements_GDF_6" localSheetId="20">#REF!</definedName>
    <definedName name="Table_équipements_GDF_6" localSheetId="21">#REF!</definedName>
    <definedName name="Table_équipements_GDF_6" localSheetId="22">#REF!</definedName>
    <definedName name="Table_équipements_GDF_6" localSheetId="23">#REF!</definedName>
    <definedName name="Table_équipements_GDF_6" localSheetId="24">#REF!</definedName>
    <definedName name="Table_équipements_GDF_6" localSheetId="5">#REF!</definedName>
    <definedName name="Table_équipements_GDF_6" localSheetId="25">#REF!</definedName>
    <definedName name="Table_équipements_GDF_6" localSheetId="4">#REF!</definedName>
    <definedName name="Table_équipements_GDF_6">#REF!</definedName>
    <definedName name="Table_équipements_GDF_7" localSheetId="7">#REF!</definedName>
    <definedName name="Table_équipements_GDF_7" localSheetId="8">#REF!</definedName>
    <definedName name="Table_équipements_GDF_7" localSheetId="9">#REF!</definedName>
    <definedName name="Table_équipements_GDF_7" localSheetId="10">#REF!</definedName>
    <definedName name="Table_équipements_GDF_7" localSheetId="11">#REF!</definedName>
    <definedName name="Table_équipements_GDF_7" localSheetId="12">#REF!</definedName>
    <definedName name="Table_équipements_GDF_7" localSheetId="13">#REF!</definedName>
    <definedName name="Table_équipements_GDF_7" localSheetId="14">#REF!</definedName>
    <definedName name="Table_équipements_GDF_7" localSheetId="15">#REF!</definedName>
    <definedName name="Table_équipements_GDF_7" localSheetId="16">#REF!</definedName>
    <definedName name="Table_équipements_GDF_7" localSheetId="17">#REF!</definedName>
    <definedName name="Table_équipements_GDF_7" localSheetId="18">#REF!</definedName>
    <definedName name="Table_équipements_GDF_7" localSheetId="19">#REF!</definedName>
    <definedName name="Table_équipements_GDF_7" localSheetId="20">#REF!</definedName>
    <definedName name="Table_équipements_GDF_7" localSheetId="21">#REF!</definedName>
    <definedName name="Table_équipements_GDF_7" localSheetId="22">#REF!</definedName>
    <definedName name="Table_équipements_GDF_7" localSheetId="23">#REF!</definedName>
    <definedName name="Table_équipements_GDF_7" localSheetId="24">#REF!</definedName>
    <definedName name="Table_équipements_GDF_7" localSheetId="5">#REF!</definedName>
    <definedName name="Table_équipements_GDF_7" localSheetId="25">#REF!</definedName>
    <definedName name="Table_équipements_GDF_7" localSheetId="4">#REF!</definedName>
    <definedName name="Table_équipements_GDF_7">#REF!</definedName>
    <definedName name="Table_équipements_GDF_8" localSheetId="7">#REF!</definedName>
    <definedName name="Table_équipements_GDF_8" localSheetId="8">#REF!</definedName>
    <definedName name="Table_équipements_GDF_8" localSheetId="9">#REF!</definedName>
    <definedName name="Table_équipements_GDF_8" localSheetId="10">#REF!</definedName>
    <definedName name="Table_équipements_GDF_8" localSheetId="11">#REF!</definedName>
    <definedName name="Table_équipements_GDF_8" localSheetId="12">#REF!</definedName>
    <definedName name="Table_équipements_GDF_8" localSheetId="13">#REF!</definedName>
    <definedName name="Table_équipements_GDF_8" localSheetId="14">#REF!</definedName>
    <definedName name="Table_équipements_GDF_8" localSheetId="15">#REF!</definedName>
    <definedName name="Table_équipements_GDF_8" localSheetId="16">#REF!</definedName>
    <definedName name="Table_équipements_GDF_8" localSheetId="17">#REF!</definedName>
    <definedName name="Table_équipements_GDF_8" localSheetId="18">#REF!</definedName>
    <definedName name="Table_équipements_GDF_8" localSheetId="19">#REF!</definedName>
    <definedName name="Table_équipements_GDF_8" localSheetId="20">#REF!</definedName>
    <definedName name="Table_équipements_GDF_8" localSheetId="21">#REF!</definedName>
    <definedName name="Table_équipements_GDF_8" localSheetId="22">#REF!</definedName>
    <definedName name="Table_équipements_GDF_8" localSheetId="23">#REF!</definedName>
    <definedName name="Table_équipements_GDF_8" localSheetId="24">#REF!</definedName>
    <definedName name="Table_équipements_GDF_8" localSheetId="5">#REF!</definedName>
    <definedName name="Table_équipements_GDF_8" localSheetId="25">#REF!</definedName>
    <definedName name="Table_équipements_GDF_8" localSheetId="4">#REF!</definedName>
    <definedName name="Table_équipements_GDF_8">#REF!</definedName>
    <definedName name="Table_équipements_GDF_9" localSheetId="7">#REF!</definedName>
    <definedName name="Table_équipements_GDF_9" localSheetId="8">#REF!</definedName>
    <definedName name="Table_équipements_GDF_9" localSheetId="9">#REF!</definedName>
    <definedName name="Table_équipements_GDF_9" localSheetId="10">#REF!</definedName>
    <definedName name="Table_équipements_GDF_9" localSheetId="11">#REF!</definedName>
    <definedName name="Table_équipements_GDF_9" localSheetId="12">#REF!</definedName>
    <definedName name="Table_équipements_GDF_9" localSheetId="13">#REF!</definedName>
    <definedName name="Table_équipements_GDF_9" localSheetId="14">#REF!</definedName>
    <definedName name="Table_équipements_GDF_9" localSheetId="15">#REF!</definedName>
    <definedName name="Table_équipements_GDF_9" localSheetId="16">#REF!</definedName>
    <definedName name="Table_équipements_GDF_9" localSheetId="17">#REF!</definedName>
    <definedName name="Table_équipements_GDF_9" localSheetId="18">#REF!</definedName>
    <definedName name="Table_équipements_GDF_9" localSheetId="19">#REF!</definedName>
    <definedName name="Table_équipements_GDF_9" localSheetId="20">#REF!</definedName>
    <definedName name="Table_équipements_GDF_9" localSheetId="21">#REF!</definedName>
    <definedName name="Table_équipements_GDF_9" localSheetId="22">#REF!</definedName>
    <definedName name="Table_équipements_GDF_9" localSheetId="23">#REF!</definedName>
    <definedName name="Table_équipements_GDF_9" localSheetId="24">#REF!</definedName>
    <definedName name="Table_équipements_GDF_9" localSheetId="5">#REF!</definedName>
    <definedName name="Table_équipements_GDF_9" localSheetId="25">#REF!</definedName>
    <definedName name="Table_équipements_GDF_9" localSheetId="4">#REF!</definedName>
    <definedName name="Table_équipements_GDF_9">#REF!</definedName>
    <definedName name="Table_équipements_GDF_Total" localSheetId="7">#REF!</definedName>
    <definedName name="Table_équipements_GDF_Total" localSheetId="8">#REF!</definedName>
    <definedName name="Table_équipements_GDF_Total" localSheetId="9">#REF!</definedName>
    <definedName name="Table_équipements_GDF_Total" localSheetId="10">#REF!</definedName>
    <definedName name="Table_équipements_GDF_Total" localSheetId="11">#REF!</definedName>
    <definedName name="Table_équipements_GDF_Total" localSheetId="12">#REF!</definedName>
    <definedName name="Table_équipements_GDF_Total" localSheetId="13">#REF!</definedName>
    <definedName name="Table_équipements_GDF_Total" localSheetId="14">#REF!</definedName>
    <definedName name="Table_équipements_GDF_Total" localSheetId="15">#REF!</definedName>
    <definedName name="Table_équipements_GDF_Total" localSheetId="16">#REF!</definedName>
    <definedName name="Table_équipements_GDF_Total" localSheetId="17">#REF!</definedName>
    <definedName name="Table_équipements_GDF_Total" localSheetId="18">#REF!</definedName>
    <definedName name="Table_équipements_GDF_Total" localSheetId="19">#REF!</definedName>
    <definedName name="Table_équipements_GDF_Total" localSheetId="20">#REF!</definedName>
    <definedName name="Table_équipements_GDF_Total" localSheetId="21">#REF!</definedName>
    <definedName name="Table_équipements_GDF_Total" localSheetId="22">#REF!</definedName>
    <definedName name="Table_équipements_GDF_Total" localSheetId="23">#REF!</definedName>
    <definedName name="Table_équipements_GDF_Total" localSheetId="24">#REF!</definedName>
    <definedName name="Table_équipements_GDF_Total" localSheetId="5">#REF!</definedName>
    <definedName name="Table_équipements_GDF_Total" localSheetId="25">#REF!</definedName>
    <definedName name="Table_équipements_GDF_Total" localSheetId="4">#REF!</definedName>
    <definedName name="Table_équipements_GDF_Total">#REF!</definedName>
    <definedName name="Table_équipements_projet_11" localSheetId="7">#REF!</definedName>
    <definedName name="Table_équipements_projet_11" localSheetId="8">#REF!</definedName>
    <definedName name="Table_équipements_projet_11" localSheetId="9">#REF!</definedName>
    <definedName name="Table_équipements_projet_11" localSheetId="10">#REF!</definedName>
    <definedName name="Table_équipements_projet_11" localSheetId="11">#REF!</definedName>
    <definedName name="Table_équipements_projet_11" localSheetId="12">#REF!</definedName>
    <definedName name="Table_équipements_projet_11" localSheetId="13">#REF!</definedName>
    <definedName name="Table_équipements_projet_11" localSheetId="14">#REF!</definedName>
    <definedName name="Table_équipements_projet_11" localSheetId="15">#REF!</definedName>
    <definedName name="Table_équipements_projet_11" localSheetId="16">#REF!</definedName>
    <definedName name="Table_équipements_projet_11" localSheetId="17">#REF!</definedName>
    <definedName name="Table_équipements_projet_11" localSheetId="18">#REF!</definedName>
    <definedName name="Table_équipements_projet_11" localSheetId="19">#REF!</definedName>
    <definedName name="Table_équipements_projet_11" localSheetId="20">#REF!</definedName>
    <definedName name="Table_équipements_projet_11" localSheetId="21">#REF!</definedName>
    <definedName name="Table_équipements_projet_11" localSheetId="22">#REF!</definedName>
    <definedName name="Table_équipements_projet_11" localSheetId="23">#REF!</definedName>
    <definedName name="Table_équipements_projet_11" localSheetId="24">#REF!</definedName>
    <definedName name="Table_équipements_projet_11" localSheetId="5">#REF!</definedName>
    <definedName name="Table_équipements_projet_11" localSheetId="25">#REF!</definedName>
    <definedName name="Table_équipements_projet_11" localSheetId="4">#REF!</definedName>
    <definedName name="Table_équipements_projet_11">#REF!</definedName>
    <definedName name="Table_équipements_projet_12" localSheetId="7">#REF!</definedName>
    <definedName name="Table_équipements_projet_12" localSheetId="8">#REF!</definedName>
    <definedName name="Table_équipements_projet_12" localSheetId="9">#REF!</definedName>
    <definedName name="Table_équipements_projet_12" localSheetId="10">#REF!</definedName>
    <definedName name="Table_équipements_projet_12" localSheetId="11">#REF!</definedName>
    <definedName name="Table_équipements_projet_12" localSheetId="12">#REF!</definedName>
    <definedName name="Table_équipements_projet_12" localSheetId="13">#REF!</definedName>
    <definedName name="Table_équipements_projet_12" localSheetId="14">#REF!</definedName>
    <definedName name="Table_équipements_projet_12" localSheetId="15">#REF!</definedName>
    <definedName name="Table_équipements_projet_12" localSheetId="16">#REF!</definedName>
    <definedName name="Table_équipements_projet_12" localSheetId="17">#REF!</definedName>
    <definedName name="Table_équipements_projet_12" localSheetId="18">#REF!</definedName>
    <definedName name="Table_équipements_projet_12" localSheetId="19">#REF!</definedName>
    <definedName name="Table_équipements_projet_12" localSheetId="20">#REF!</definedName>
    <definedName name="Table_équipements_projet_12" localSheetId="21">#REF!</definedName>
    <definedName name="Table_équipements_projet_12" localSheetId="22">#REF!</definedName>
    <definedName name="Table_équipements_projet_12" localSheetId="23">#REF!</definedName>
    <definedName name="Table_équipements_projet_12" localSheetId="24">#REF!</definedName>
    <definedName name="Table_équipements_projet_12" localSheetId="5">#REF!</definedName>
    <definedName name="Table_équipements_projet_12" localSheetId="25">#REF!</definedName>
    <definedName name="Table_équipements_projet_12" localSheetId="4">#REF!</definedName>
    <definedName name="Table_équipements_projet_12">#REF!</definedName>
    <definedName name="Table_équipements_projet_13" localSheetId="7">#REF!</definedName>
    <definedName name="Table_équipements_projet_13" localSheetId="8">#REF!</definedName>
    <definedName name="Table_équipements_projet_13" localSheetId="9">#REF!</definedName>
    <definedName name="Table_équipements_projet_13" localSheetId="10">#REF!</definedName>
    <definedName name="Table_équipements_projet_13" localSheetId="11">#REF!</definedName>
    <definedName name="Table_équipements_projet_13" localSheetId="12">#REF!</definedName>
    <definedName name="Table_équipements_projet_13" localSheetId="13">#REF!</definedName>
    <definedName name="Table_équipements_projet_13" localSheetId="14">#REF!</definedName>
    <definedName name="Table_équipements_projet_13" localSheetId="15">#REF!</definedName>
    <definedName name="Table_équipements_projet_13" localSheetId="16">#REF!</definedName>
    <definedName name="Table_équipements_projet_13" localSheetId="17">#REF!</definedName>
    <definedName name="Table_équipements_projet_13" localSheetId="18">#REF!</definedName>
    <definedName name="Table_équipements_projet_13" localSheetId="19">#REF!</definedName>
    <definedName name="Table_équipements_projet_13" localSheetId="20">#REF!</definedName>
    <definedName name="Table_équipements_projet_13" localSheetId="21">#REF!</definedName>
    <definedName name="Table_équipements_projet_13" localSheetId="22">#REF!</definedName>
    <definedName name="Table_équipements_projet_13" localSheetId="23">#REF!</definedName>
    <definedName name="Table_équipements_projet_13" localSheetId="24">#REF!</definedName>
    <definedName name="Table_équipements_projet_13" localSheetId="5">#REF!</definedName>
    <definedName name="Table_équipements_projet_13" localSheetId="25">#REF!</definedName>
    <definedName name="Table_équipements_projet_13" localSheetId="4">#REF!</definedName>
    <definedName name="Table_équipements_projet_13">#REF!</definedName>
    <definedName name="Table_équipements_projet_14" localSheetId="7">#REF!</definedName>
    <definedName name="Table_équipements_projet_14" localSheetId="8">#REF!</definedName>
    <definedName name="Table_équipements_projet_14" localSheetId="9">#REF!</definedName>
    <definedName name="Table_équipements_projet_14" localSheetId="10">#REF!</definedName>
    <definedName name="Table_équipements_projet_14" localSheetId="11">#REF!</definedName>
    <definedName name="Table_équipements_projet_14" localSheetId="12">#REF!</definedName>
    <definedName name="Table_équipements_projet_14" localSheetId="13">#REF!</definedName>
    <definedName name="Table_équipements_projet_14" localSheetId="14">#REF!</definedName>
    <definedName name="Table_équipements_projet_14" localSheetId="15">#REF!</definedName>
    <definedName name="Table_équipements_projet_14" localSheetId="16">#REF!</definedName>
    <definedName name="Table_équipements_projet_14" localSheetId="17">#REF!</definedName>
    <definedName name="Table_équipements_projet_14" localSheetId="18">#REF!</definedName>
    <definedName name="Table_équipements_projet_14" localSheetId="19">#REF!</definedName>
    <definedName name="Table_équipements_projet_14" localSheetId="20">#REF!</definedName>
    <definedName name="Table_équipements_projet_14" localSheetId="21">#REF!</definedName>
    <definedName name="Table_équipements_projet_14" localSheetId="22">#REF!</definedName>
    <definedName name="Table_équipements_projet_14" localSheetId="23">#REF!</definedName>
    <definedName name="Table_équipements_projet_14" localSheetId="24">#REF!</definedName>
    <definedName name="Table_équipements_projet_14" localSheetId="5">#REF!</definedName>
    <definedName name="Table_équipements_projet_14" localSheetId="25">#REF!</definedName>
    <definedName name="Table_équipements_projet_14" localSheetId="4">#REF!</definedName>
    <definedName name="Table_équipements_projet_14">#REF!</definedName>
    <definedName name="Table_équipements_projet_19" localSheetId="7">#REF!</definedName>
    <definedName name="Table_équipements_projet_19" localSheetId="8">#REF!</definedName>
    <definedName name="Table_équipements_projet_19" localSheetId="9">#REF!</definedName>
    <definedName name="Table_équipements_projet_19" localSheetId="10">#REF!</definedName>
    <definedName name="Table_équipements_projet_19" localSheetId="11">#REF!</definedName>
    <definedName name="Table_équipements_projet_19" localSheetId="12">#REF!</definedName>
    <definedName name="Table_équipements_projet_19" localSheetId="13">#REF!</definedName>
    <definedName name="Table_équipements_projet_19" localSheetId="14">#REF!</definedName>
    <definedName name="Table_équipements_projet_19" localSheetId="15">#REF!</definedName>
    <definedName name="Table_équipements_projet_19" localSheetId="16">#REF!</definedName>
    <definedName name="Table_équipements_projet_19" localSheetId="17">#REF!</definedName>
    <definedName name="Table_équipements_projet_19" localSheetId="18">#REF!</definedName>
    <definedName name="Table_équipements_projet_19" localSheetId="19">#REF!</definedName>
    <definedName name="Table_équipements_projet_19" localSheetId="20">#REF!</definedName>
    <definedName name="Table_équipements_projet_19" localSheetId="21">#REF!</definedName>
    <definedName name="Table_équipements_projet_19" localSheetId="22">#REF!</definedName>
    <definedName name="Table_équipements_projet_19" localSheetId="23">#REF!</definedName>
    <definedName name="Table_équipements_projet_19" localSheetId="24">#REF!</definedName>
    <definedName name="Table_équipements_projet_19" localSheetId="5">#REF!</definedName>
    <definedName name="Table_équipements_projet_19" localSheetId="25">#REF!</definedName>
    <definedName name="Table_équipements_projet_19" localSheetId="4">#REF!</definedName>
    <definedName name="Table_équipements_projet_19">#REF!</definedName>
    <definedName name="Table_équipements_projet_21" localSheetId="7">#REF!</definedName>
    <definedName name="Table_équipements_projet_21" localSheetId="8">#REF!</definedName>
    <definedName name="Table_équipements_projet_21" localSheetId="9">#REF!</definedName>
    <definedName name="Table_équipements_projet_21" localSheetId="10">#REF!</definedName>
    <definedName name="Table_équipements_projet_21" localSheetId="11">#REF!</definedName>
    <definedName name="Table_équipements_projet_21" localSheetId="12">#REF!</definedName>
    <definedName name="Table_équipements_projet_21" localSheetId="13">#REF!</definedName>
    <definedName name="Table_équipements_projet_21" localSheetId="14">#REF!</definedName>
    <definedName name="Table_équipements_projet_21" localSheetId="15">#REF!</definedName>
    <definedName name="Table_équipements_projet_21" localSheetId="16">#REF!</definedName>
    <definedName name="Table_équipements_projet_21" localSheetId="17">#REF!</definedName>
    <definedName name="Table_équipements_projet_21" localSheetId="18">#REF!</definedName>
    <definedName name="Table_équipements_projet_21" localSheetId="19">#REF!</definedName>
    <definedName name="Table_équipements_projet_21" localSheetId="20">#REF!</definedName>
    <definedName name="Table_équipements_projet_21" localSheetId="21">#REF!</definedName>
    <definedName name="Table_équipements_projet_21" localSheetId="22">#REF!</definedName>
    <definedName name="Table_équipements_projet_21" localSheetId="23">#REF!</definedName>
    <definedName name="Table_équipements_projet_21" localSheetId="24">#REF!</definedName>
    <definedName name="Table_équipements_projet_21" localSheetId="5">#REF!</definedName>
    <definedName name="Table_équipements_projet_21" localSheetId="25">#REF!</definedName>
    <definedName name="Table_équipements_projet_21" localSheetId="4">#REF!</definedName>
    <definedName name="Table_équipements_projet_21">#REF!</definedName>
    <definedName name="Table_équipements_projet_22" localSheetId="7">#REF!</definedName>
    <definedName name="Table_équipements_projet_22" localSheetId="8">#REF!</definedName>
    <definedName name="Table_équipements_projet_22" localSheetId="9">#REF!</definedName>
    <definedName name="Table_équipements_projet_22" localSheetId="10">#REF!</definedName>
    <definedName name="Table_équipements_projet_22" localSheetId="11">#REF!</definedName>
    <definedName name="Table_équipements_projet_22" localSheetId="12">#REF!</definedName>
    <definedName name="Table_équipements_projet_22" localSheetId="13">#REF!</definedName>
    <definedName name="Table_équipements_projet_22" localSheetId="14">#REF!</definedName>
    <definedName name="Table_équipements_projet_22" localSheetId="15">#REF!</definedName>
    <definedName name="Table_équipements_projet_22" localSheetId="16">#REF!</definedName>
    <definedName name="Table_équipements_projet_22" localSheetId="17">#REF!</definedName>
    <definedName name="Table_équipements_projet_22" localSheetId="18">#REF!</definedName>
    <definedName name="Table_équipements_projet_22" localSheetId="19">#REF!</definedName>
    <definedName name="Table_équipements_projet_22" localSheetId="20">#REF!</definedName>
    <definedName name="Table_équipements_projet_22" localSheetId="21">#REF!</definedName>
    <definedName name="Table_équipements_projet_22" localSheetId="22">#REF!</definedName>
    <definedName name="Table_équipements_projet_22" localSheetId="23">#REF!</definedName>
    <definedName name="Table_équipements_projet_22" localSheetId="24">#REF!</definedName>
    <definedName name="Table_équipements_projet_22" localSheetId="5">#REF!</definedName>
    <definedName name="Table_équipements_projet_22" localSheetId="25">#REF!</definedName>
    <definedName name="Table_équipements_projet_22" localSheetId="4">#REF!</definedName>
    <definedName name="Table_équipements_projet_22">#REF!</definedName>
    <definedName name="Table_équipements_projet_23" localSheetId="7">#REF!</definedName>
    <definedName name="Table_équipements_projet_23" localSheetId="8">#REF!</definedName>
    <definedName name="Table_équipements_projet_23" localSheetId="9">#REF!</definedName>
    <definedName name="Table_équipements_projet_23" localSheetId="10">#REF!</definedName>
    <definedName name="Table_équipements_projet_23" localSheetId="11">#REF!</definedName>
    <definedName name="Table_équipements_projet_23" localSheetId="12">#REF!</definedName>
    <definedName name="Table_équipements_projet_23" localSheetId="13">#REF!</definedName>
    <definedName name="Table_équipements_projet_23" localSheetId="14">#REF!</definedName>
    <definedName name="Table_équipements_projet_23" localSheetId="15">#REF!</definedName>
    <definedName name="Table_équipements_projet_23" localSheetId="16">#REF!</definedName>
    <definedName name="Table_équipements_projet_23" localSheetId="17">#REF!</definedName>
    <definedName name="Table_équipements_projet_23" localSheetId="18">#REF!</definedName>
    <definedName name="Table_équipements_projet_23" localSheetId="19">#REF!</definedName>
    <definedName name="Table_équipements_projet_23" localSheetId="20">#REF!</definedName>
    <definedName name="Table_équipements_projet_23" localSheetId="21">#REF!</definedName>
    <definedName name="Table_équipements_projet_23" localSheetId="22">#REF!</definedName>
    <definedName name="Table_équipements_projet_23" localSheetId="23">#REF!</definedName>
    <definedName name="Table_équipements_projet_23" localSheetId="24">#REF!</definedName>
    <definedName name="Table_équipements_projet_23" localSheetId="5">#REF!</definedName>
    <definedName name="Table_équipements_projet_23" localSheetId="25">#REF!</definedName>
    <definedName name="Table_équipements_projet_23" localSheetId="4">#REF!</definedName>
    <definedName name="Table_équipements_projet_23">#REF!</definedName>
    <definedName name="Table_équipements_projet_24" localSheetId="7">#REF!</definedName>
    <definedName name="Table_équipements_projet_24" localSheetId="8">#REF!</definedName>
    <definedName name="Table_équipements_projet_24" localSheetId="9">#REF!</definedName>
    <definedName name="Table_équipements_projet_24" localSheetId="10">#REF!</definedName>
    <definedName name="Table_équipements_projet_24" localSheetId="11">#REF!</definedName>
    <definedName name="Table_équipements_projet_24" localSheetId="12">#REF!</definedName>
    <definedName name="Table_équipements_projet_24" localSheetId="13">#REF!</definedName>
    <definedName name="Table_équipements_projet_24" localSheetId="14">#REF!</definedName>
    <definedName name="Table_équipements_projet_24" localSheetId="15">#REF!</definedName>
    <definedName name="Table_équipements_projet_24" localSheetId="16">#REF!</definedName>
    <definedName name="Table_équipements_projet_24" localSheetId="17">#REF!</definedName>
    <definedName name="Table_équipements_projet_24" localSheetId="18">#REF!</definedName>
    <definedName name="Table_équipements_projet_24" localSheetId="19">#REF!</definedName>
    <definedName name="Table_équipements_projet_24" localSheetId="20">#REF!</definedName>
    <definedName name="Table_équipements_projet_24" localSheetId="21">#REF!</definedName>
    <definedName name="Table_équipements_projet_24" localSheetId="22">#REF!</definedName>
    <definedName name="Table_équipements_projet_24" localSheetId="23">#REF!</definedName>
    <definedName name="Table_équipements_projet_24" localSheetId="24">#REF!</definedName>
    <definedName name="Table_équipements_projet_24" localSheetId="5">#REF!</definedName>
    <definedName name="Table_équipements_projet_24" localSheetId="25">#REF!</definedName>
    <definedName name="Table_équipements_projet_24" localSheetId="4">#REF!</definedName>
    <definedName name="Table_équipements_projet_24">#REF!</definedName>
    <definedName name="Table_équipements_projet_25" localSheetId="7">#REF!</definedName>
    <definedName name="Table_équipements_projet_25" localSheetId="8">#REF!</definedName>
    <definedName name="Table_équipements_projet_25" localSheetId="9">#REF!</definedName>
    <definedName name="Table_équipements_projet_25" localSheetId="10">#REF!</definedName>
    <definedName name="Table_équipements_projet_25" localSheetId="11">#REF!</definedName>
    <definedName name="Table_équipements_projet_25" localSheetId="12">#REF!</definedName>
    <definedName name="Table_équipements_projet_25" localSheetId="13">#REF!</definedName>
    <definedName name="Table_équipements_projet_25" localSheetId="14">#REF!</definedName>
    <definedName name="Table_équipements_projet_25" localSheetId="15">#REF!</definedName>
    <definedName name="Table_équipements_projet_25" localSheetId="16">#REF!</definedName>
    <definedName name="Table_équipements_projet_25" localSheetId="17">#REF!</definedName>
    <definedName name="Table_équipements_projet_25" localSheetId="18">#REF!</definedName>
    <definedName name="Table_équipements_projet_25" localSheetId="19">#REF!</definedName>
    <definedName name="Table_équipements_projet_25" localSheetId="20">#REF!</definedName>
    <definedName name="Table_équipements_projet_25" localSheetId="21">#REF!</definedName>
    <definedName name="Table_équipements_projet_25" localSheetId="22">#REF!</definedName>
    <definedName name="Table_équipements_projet_25" localSheetId="23">#REF!</definedName>
    <definedName name="Table_équipements_projet_25" localSheetId="24">#REF!</definedName>
    <definedName name="Table_équipements_projet_25" localSheetId="5">#REF!</definedName>
    <definedName name="Table_équipements_projet_25" localSheetId="25">#REF!</definedName>
    <definedName name="Table_équipements_projet_25" localSheetId="4">#REF!</definedName>
    <definedName name="Table_équipements_projet_25">#REF!</definedName>
    <definedName name="Table_équipements_projet_29" localSheetId="7">#REF!</definedName>
    <definedName name="Table_équipements_projet_29" localSheetId="8">#REF!</definedName>
    <definedName name="Table_équipements_projet_29" localSheetId="9">#REF!</definedName>
    <definedName name="Table_équipements_projet_29" localSheetId="10">#REF!</definedName>
    <definedName name="Table_équipements_projet_29" localSheetId="11">#REF!</definedName>
    <definedName name="Table_équipements_projet_29" localSheetId="12">#REF!</definedName>
    <definedName name="Table_équipements_projet_29" localSheetId="13">#REF!</definedName>
    <definedName name="Table_équipements_projet_29" localSheetId="14">#REF!</definedName>
    <definedName name="Table_équipements_projet_29" localSheetId="15">#REF!</definedName>
    <definedName name="Table_équipements_projet_29" localSheetId="16">#REF!</definedName>
    <definedName name="Table_équipements_projet_29" localSheetId="17">#REF!</definedName>
    <definedName name="Table_équipements_projet_29" localSheetId="18">#REF!</definedName>
    <definedName name="Table_équipements_projet_29" localSheetId="19">#REF!</definedName>
    <definedName name="Table_équipements_projet_29" localSheetId="20">#REF!</definedName>
    <definedName name="Table_équipements_projet_29" localSheetId="21">#REF!</definedName>
    <definedName name="Table_équipements_projet_29" localSheetId="22">#REF!</definedName>
    <definedName name="Table_équipements_projet_29" localSheetId="23">#REF!</definedName>
    <definedName name="Table_équipements_projet_29" localSheetId="24">#REF!</definedName>
    <definedName name="Table_équipements_projet_29" localSheetId="5">#REF!</definedName>
    <definedName name="Table_équipements_projet_29" localSheetId="25">#REF!</definedName>
    <definedName name="Table_équipements_projet_29" localSheetId="4">#REF!</definedName>
    <definedName name="Table_équipements_projet_29">#REF!</definedName>
    <definedName name="Table_équipements_projet_31" localSheetId="7">#REF!</definedName>
    <definedName name="Table_équipements_projet_31" localSheetId="8">#REF!</definedName>
    <definedName name="Table_équipements_projet_31" localSheetId="9">#REF!</definedName>
    <definedName name="Table_équipements_projet_31" localSheetId="10">#REF!</definedName>
    <definedName name="Table_équipements_projet_31" localSheetId="11">#REF!</definedName>
    <definedName name="Table_équipements_projet_31" localSheetId="12">#REF!</definedName>
    <definedName name="Table_équipements_projet_31" localSheetId="13">#REF!</definedName>
    <definedName name="Table_équipements_projet_31" localSheetId="14">#REF!</definedName>
    <definedName name="Table_équipements_projet_31" localSheetId="15">#REF!</definedName>
    <definedName name="Table_équipements_projet_31" localSheetId="16">#REF!</definedName>
    <definedName name="Table_équipements_projet_31" localSheetId="17">#REF!</definedName>
    <definedName name="Table_équipements_projet_31" localSheetId="18">#REF!</definedName>
    <definedName name="Table_équipements_projet_31" localSheetId="19">#REF!</definedName>
    <definedName name="Table_équipements_projet_31" localSheetId="20">#REF!</definedName>
    <definedName name="Table_équipements_projet_31" localSheetId="21">#REF!</definedName>
    <definedName name="Table_équipements_projet_31" localSheetId="22">#REF!</definedName>
    <definedName name="Table_équipements_projet_31" localSheetId="23">#REF!</definedName>
    <definedName name="Table_équipements_projet_31" localSheetId="24">#REF!</definedName>
    <definedName name="Table_équipements_projet_31" localSheetId="5">#REF!</definedName>
    <definedName name="Table_équipements_projet_31" localSheetId="25">#REF!</definedName>
    <definedName name="Table_équipements_projet_31" localSheetId="4">#REF!</definedName>
    <definedName name="Table_équipements_projet_31">#REF!</definedName>
    <definedName name="Table_équipements_projet_32" localSheetId="7">#REF!</definedName>
    <definedName name="Table_équipements_projet_32" localSheetId="8">#REF!</definedName>
    <definedName name="Table_équipements_projet_32" localSheetId="9">#REF!</definedName>
    <definedName name="Table_équipements_projet_32" localSheetId="10">#REF!</definedName>
    <definedName name="Table_équipements_projet_32" localSheetId="11">#REF!</definedName>
    <definedName name="Table_équipements_projet_32" localSheetId="12">#REF!</definedName>
    <definedName name="Table_équipements_projet_32" localSheetId="13">#REF!</definedName>
    <definedName name="Table_équipements_projet_32" localSheetId="14">#REF!</definedName>
    <definedName name="Table_équipements_projet_32" localSheetId="15">#REF!</definedName>
    <definedName name="Table_équipements_projet_32" localSheetId="16">#REF!</definedName>
    <definedName name="Table_équipements_projet_32" localSheetId="17">#REF!</definedName>
    <definedName name="Table_équipements_projet_32" localSheetId="18">#REF!</definedName>
    <definedName name="Table_équipements_projet_32" localSheetId="19">#REF!</definedName>
    <definedName name="Table_équipements_projet_32" localSheetId="20">#REF!</definedName>
    <definedName name="Table_équipements_projet_32" localSheetId="21">#REF!</definedName>
    <definedName name="Table_équipements_projet_32" localSheetId="22">#REF!</definedName>
    <definedName name="Table_équipements_projet_32" localSheetId="23">#REF!</definedName>
    <definedName name="Table_équipements_projet_32" localSheetId="24">#REF!</definedName>
    <definedName name="Table_équipements_projet_32" localSheetId="5">#REF!</definedName>
    <definedName name="Table_équipements_projet_32" localSheetId="25">#REF!</definedName>
    <definedName name="Table_équipements_projet_32" localSheetId="4">#REF!</definedName>
    <definedName name="Table_équipements_projet_32">#REF!</definedName>
    <definedName name="Table_équipements_projet_39" localSheetId="7">#REF!</definedName>
    <definedName name="Table_équipements_projet_39" localSheetId="8">#REF!</definedName>
    <definedName name="Table_équipements_projet_39" localSheetId="9">#REF!</definedName>
    <definedName name="Table_équipements_projet_39" localSheetId="10">#REF!</definedName>
    <definedName name="Table_équipements_projet_39" localSheetId="11">#REF!</definedName>
    <definedName name="Table_équipements_projet_39" localSheetId="12">#REF!</definedName>
    <definedName name="Table_équipements_projet_39" localSheetId="13">#REF!</definedName>
    <definedName name="Table_équipements_projet_39" localSheetId="14">#REF!</definedName>
    <definedName name="Table_équipements_projet_39" localSheetId="15">#REF!</definedName>
    <definedName name="Table_équipements_projet_39" localSheetId="16">#REF!</definedName>
    <definedName name="Table_équipements_projet_39" localSheetId="17">#REF!</definedName>
    <definedName name="Table_équipements_projet_39" localSheetId="18">#REF!</definedName>
    <definedName name="Table_équipements_projet_39" localSheetId="19">#REF!</definedName>
    <definedName name="Table_équipements_projet_39" localSheetId="20">#REF!</definedName>
    <definedName name="Table_équipements_projet_39" localSheetId="21">#REF!</definedName>
    <definedName name="Table_équipements_projet_39" localSheetId="22">#REF!</definedName>
    <definedName name="Table_équipements_projet_39" localSheetId="23">#REF!</definedName>
    <definedName name="Table_équipements_projet_39" localSheetId="24">#REF!</definedName>
    <definedName name="Table_équipements_projet_39" localSheetId="5">#REF!</definedName>
    <definedName name="Table_équipements_projet_39" localSheetId="25">#REF!</definedName>
    <definedName name="Table_équipements_projet_39" localSheetId="4">#REF!</definedName>
    <definedName name="Table_équipements_projet_39">#REF!</definedName>
    <definedName name="Table_équipements_projet_41" localSheetId="7">#REF!</definedName>
    <definedName name="Table_équipements_projet_41" localSheetId="8">#REF!</definedName>
    <definedName name="Table_équipements_projet_41" localSheetId="9">#REF!</definedName>
    <definedName name="Table_équipements_projet_41" localSheetId="10">#REF!</definedName>
    <definedName name="Table_équipements_projet_41" localSheetId="11">#REF!</definedName>
    <definedName name="Table_équipements_projet_41" localSheetId="12">#REF!</definedName>
    <definedName name="Table_équipements_projet_41" localSheetId="13">#REF!</definedName>
    <definedName name="Table_équipements_projet_41" localSheetId="14">#REF!</definedName>
    <definedName name="Table_équipements_projet_41" localSheetId="15">#REF!</definedName>
    <definedName name="Table_équipements_projet_41" localSheetId="16">#REF!</definedName>
    <definedName name="Table_équipements_projet_41" localSheetId="17">#REF!</definedName>
    <definedName name="Table_équipements_projet_41" localSheetId="18">#REF!</definedName>
    <definedName name="Table_équipements_projet_41" localSheetId="19">#REF!</definedName>
    <definedName name="Table_équipements_projet_41" localSheetId="20">#REF!</definedName>
    <definedName name="Table_équipements_projet_41" localSheetId="21">#REF!</definedName>
    <definedName name="Table_équipements_projet_41" localSheetId="22">#REF!</definedName>
    <definedName name="Table_équipements_projet_41" localSheetId="23">#REF!</definedName>
    <definedName name="Table_équipements_projet_41" localSheetId="24">#REF!</definedName>
    <definedName name="Table_équipements_projet_41" localSheetId="5">#REF!</definedName>
    <definedName name="Table_équipements_projet_41" localSheetId="25">#REF!</definedName>
    <definedName name="Table_équipements_projet_41" localSheetId="4">#REF!</definedName>
    <definedName name="Table_équipements_projet_41">#REF!</definedName>
    <definedName name="Table_équipements_projet_42" localSheetId="7">#REF!</definedName>
    <definedName name="Table_équipements_projet_42" localSheetId="8">#REF!</definedName>
    <definedName name="Table_équipements_projet_42" localSheetId="9">#REF!</definedName>
    <definedName name="Table_équipements_projet_42" localSheetId="10">#REF!</definedName>
    <definedName name="Table_équipements_projet_42" localSheetId="11">#REF!</definedName>
    <definedName name="Table_équipements_projet_42" localSheetId="12">#REF!</definedName>
    <definedName name="Table_équipements_projet_42" localSheetId="13">#REF!</definedName>
    <definedName name="Table_équipements_projet_42" localSheetId="14">#REF!</definedName>
    <definedName name="Table_équipements_projet_42" localSheetId="15">#REF!</definedName>
    <definedName name="Table_équipements_projet_42" localSheetId="16">#REF!</definedName>
    <definedName name="Table_équipements_projet_42" localSheetId="17">#REF!</definedName>
    <definedName name="Table_équipements_projet_42" localSheetId="18">#REF!</definedName>
    <definedName name="Table_équipements_projet_42" localSheetId="19">#REF!</definedName>
    <definedName name="Table_équipements_projet_42" localSheetId="20">#REF!</definedName>
    <definedName name="Table_équipements_projet_42" localSheetId="21">#REF!</definedName>
    <definedName name="Table_équipements_projet_42" localSheetId="22">#REF!</definedName>
    <definedName name="Table_équipements_projet_42" localSheetId="23">#REF!</definedName>
    <definedName name="Table_équipements_projet_42" localSheetId="24">#REF!</definedName>
    <definedName name="Table_équipements_projet_42" localSheetId="5">#REF!</definedName>
    <definedName name="Table_équipements_projet_42" localSheetId="25">#REF!</definedName>
    <definedName name="Table_équipements_projet_42" localSheetId="4">#REF!</definedName>
    <definedName name="Table_équipements_projet_42">#REF!</definedName>
    <definedName name="Table_équipements_projet_43" localSheetId="7">#REF!</definedName>
    <definedName name="Table_équipements_projet_43" localSheetId="8">#REF!</definedName>
    <definedName name="Table_équipements_projet_43" localSheetId="9">#REF!</definedName>
    <definedName name="Table_équipements_projet_43" localSheetId="10">#REF!</definedName>
    <definedName name="Table_équipements_projet_43" localSheetId="11">#REF!</definedName>
    <definedName name="Table_équipements_projet_43" localSheetId="12">#REF!</definedName>
    <definedName name="Table_équipements_projet_43" localSheetId="13">#REF!</definedName>
    <definedName name="Table_équipements_projet_43" localSheetId="14">#REF!</definedName>
    <definedName name="Table_équipements_projet_43" localSheetId="15">#REF!</definedName>
    <definedName name="Table_équipements_projet_43" localSheetId="16">#REF!</definedName>
    <definedName name="Table_équipements_projet_43" localSheetId="17">#REF!</definedName>
    <definedName name="Table_équipements_projet_43" localSheetId="18">#REF!</definedName>
    <definedName name="Table_équipements_projet_43" localSheetId="19">#REF!</definedName>
    <definedName name="Table_équipements_projet_43" localSheetId="20">#REF!</definedName>
    <definedName name="Table_équipements_projet_43" localSheetId="21">#REF!</definedName>
    <definedName name="Table_équipements_projet_43" localSheetId="22">#REF!</definedName>
    <definedName name="Table_équipements_projet_43" localSheetId="23">#REF!</definedName>
    <definedName name="Table_équipements_projet_43" localSheetId="24">#REF!</definedName>
    <definedName name="Table_équipements_projet_43" localSheetId="5">#REF!</definedName>
    <definedName name="Table_équipements_projet_43" localSheetId="25">#REF!</definedName>
    <definedName name="Table_équipements_projet_43" localSheetId="4">#REF!</definedName>
    <definedName name="Table_équipements_projet_43">#REF!</definedName>
    <definedName name="Table_équipements_projet_44" localSheetId="7">#REF!</definedName>
    <definedName name="Table_équipements_projet_44" localSheetId="8">#REF!</definedName>
    <definedName name="Table_équipements_projet_44" localSheetId="9">#REF!</definedName>
    <definedName name="Table_équipements_projet_44" localSheetId="10">#REF!</definedName>
    <definedName name="Table_équipements_projet_44" localSheetId="11">#REF!</definedName>
    <definedName name="Table_équipements_projet_44" localSheetId="12">#REF!</definedName>
    <definedName name="Table_équipements_projet_44" localSheetId="13">#REF!</definedName>
    <definedName name="Table_équipements_projet_44" localSheetId="14">#REF!</definedName>
    <definedName name="Table_équipements_projet_44" localSheetId="15">#REF!</definedName>
    <definedName name="Table_équipements_projet_44" localSheetId="16">#REF!</definedName>
    <definedName name="Table_équipements_projet_44" localSheetId="17">#REF!</definedName>
    <definedName name="Table_équipements_projet_44" localSheetId="18">#REF!</definedName>
    <definedName name="Table_équipements_projet_44" localSheetId="19">#REF!</definedName>
    <definedName name="Table_équipements_projet_44" localSheetId="20">#REF!</definedName>
    <definedName name="Table_équipements_projet_44" localSheetId="21">#REF!</definedName>
    <definedName name="Table_équipements_projet_44" localSheetId="22">#REF!</definedName>
    <definedName name="Table_équipements_projet_44" localSheetId="23">#REF!</definedName>
    <definedName name="Table_équipements_projet_44" localSheetId="24">#REF!</definedName>
    <definedName name="Table_équipements_projet_44" localSheetId="5">#REF!</definedName>
    <definedName name="Table_équipements_projet_44" localSheetId="25">#REF!</definedName>
    <definedName name="Table_équipements_projet_44" localSheetId="4">#REF!</definedName>
    <definedName name="Table_équipements_projet_44">#REF!</definedName>
    <definedName name="Table_équipements_projet_45" localSheetId="7">#REF!</definedName>
    <definedName name="Table_équipements_projet_45" localSheetId="8">#REF!</definedName>
    <definedName name="Table_équipements_projet_45" localSheetId="9">#REF!</definedName>
    <definedName name="Table_équipements_projet_45" localSheetId="10">#REF!</definedName>
    <definedName name="Table_équipements_projet_45" localSheetId="11">#REF!</definedName>
    <definedName name="Table_équipements_projet_45" localSheetId="12">#REF!</definedName>
    <definedName name="Table_équipements_projet_45" localSheetId="13">#REF!</definedName>
    <definedName name="Table_équipements_projet_45" localSheetId="14">#REF!</definedName>
    <definedName name="Table_équipements_projet_45" localSheetId="15">#REF!</definedName>
    <definedName name="Table_équipements_projet_45" localSheetId="16">#REF!</definedName>
    <definedName name="Table_équipements_projet_45" localSheetId="17">#REF!</definedName>
    <definedName name="Table_équipements_projet_45" localSheetId="18">#REF!</definedName>
    <definedName name="Table_équipements_projet_45" localSheetId="19">#REF!</definedName>
    <definedName name="Table_équipements_projet_45" localSheetId="20">#REF!</definedName>
    <definedName name="Table_équipements_projet_45" localSheetId="21">#REF!</definedName>
    <definedName name="Table_équipements_projet_45" localSheetId="22">#REF!</definedName>
    <definedName name="Table_équipements_projet_45" localSheetId="23">#REF!</definedName>
    <definedName name="Table_équipements_projet_45" localSheetId="24">#REF!</definedName>
    <definedName name="Table_équipements_projet_45" localSheetId="5">#REF!</definedName>
    <definedName name="Table_équipements_projet_45" localSheetId="25">#REF!</definedName>
    <definedName name="Table_équipements_projet_45" localSheetId="4">#REF!</definedName>
    <definedName name="Table_équipements_projet_45">#REF!</definedName>
    <definedName name="Table_équipements_projet_46" localSheetId="7">#REF!</definedName>
    <definedName name="Table_équipements_projet_46" localSheetId="8">#REF!</definedName>
    <definedName name="Table_équipements_projet_46" localSheetId="9">#REF!</definedName>
    <definedName name="Table_équipements_projet_46" localSheetId="10">#REF!</definedName>
    <definedName name="Table_équipements_projet_46" localSheetId="11">#REF!</definedName>
    <definedName name="Table_équipements_projet_46" localSheetId="12">#REF!</definedName>
    <definedName name="Table_équipements_projet_46" localSheetId="13">#REF!</definedName>
    <definedName name="Table_équipements_projet_46" localSheetId="14">#REF!</definedName>
    <definedName name="Table_équipements_projet_46" localSheetId="15">#REF!</definedName>
    <definedName name="Table_équipements_projet_46" localSheetId="16">#REF!</definedName>
    <definedName name="Table_équipements_projet_46" localSheetId="17">#REF!</definedName>
    <definedName name="Table_équipements_projet_46" localSheetId="18">#REF!</definedName>
    <definedName name="Table_équipements_projet_46" localSheetId="19">#REF!</definedName>
    <definedName name="Table_équipements_projet_46" localSheetId="20">#REF!</definedName>
    <definedName name="Table_équipements_projet_46" localSheetId="21">#REF!</definedName>
    <definedName name="Table_équipements_projet_46" localSheetId="22">#REF!</definedName>
    <definedName name="Table_équipements_projet_46" localSheetId="23">#REF!</definedName>
    <definedName name="Table_équipements_projet_46" localSheetId="24">#REF!</definedName>
    <definedName name="Table_équipements_projet_46" localSheetId="5">#REF!</definedName>
    <definedName name="Table_équipements_projet_46" localSheetId="25">#REF!</definedName>
    <definedName name="Table_équipements_projet_46" localSheetId="4">#REF!</definedName>
    <definedName name="Table_équipements_projet_46">#REF!</definedName>
    <definedName name="Table_équipements_projet_47" localSheetId="7">#REF!</definedName>
    <definedName name="Table_équipements_projet_47" localSheetId="8">#REF!</definedName>
    <definedName name="Table_équipements_projet_47" localSheetId="9">#REF!</definedName>
    <definedName name="Table_équipements_projet_47" localSheetId="10">#REF!</definedName>
    <definedName name="Table_équipements_projet_47" localSheetId="11">#REF!</definedName>
    <definedName name="Table_équipements_projet_47" localSheetId="12">#REF!</definedName>
    <definedName name="Table_équipements_projet_47" localSheetId="13">#REF!</definedName>
    <definedName name="Table_équipements_projet_47" localSheetId="14">#REF!</definedName>
    <definedName name="Table_équipements_projet_47" localSheetId="15">#REF!</definedName>
    <definedName name="Table_équipements_projet_47" localSheetId="16">#REF!</definedName>
    <definedName name="Table_équipements_projet_47" localSheetId="17">#REF!</definedName>
    <definedName name="Table_équipements_projet_47" localSheetId="18">#REF!</definedName>
    <definedName name="Table_équipements_projet_47" localSheetId="19">#REF!</definedName>
    <definedName name="Table_équipements_projet_47" localSheetId="20">#REF!</definedName>
    <definedName name="Table_équipements_projet_47" localSheetId="21">#REF!</definedName>
    <definedName name="Table_équipements_projet_47" localSheetId="22">#REF!</definedName>
    <definedName name="Table_équipements_projet_47" localSheetId="23">#REF!</definedName>
    <definedName name="Table_équipements_projet_47" localSheetId="24">#REF!</definedName>
    <definedName name="Table_équipements_projet_47" localSheetId="5">#REF!</definedName>
    <definedName name="Table_équipements_projet_47" localSheetId="25">#REF!</definedName>
    <definedName name="Table_équipements_projet_47" localSheetId="4">#REF!</definedName>
    <definedName name="Table_équipements_projet_47">#REF!</definedName>
    <definedName name="Table_équipements_projet_48" localSheetId="7">#REF!</definedName>
    <definedName name="Table_équipements_projet_48" localSheetId="8">#REF!</definedName>
    <definedName name="Table_équipements_projet_48" localSheetId="9">#REF!</definedName>
    <definedName name="Table_équipements_projet_48" localSheetId="10">#REF!</definedName>
    <definedName name="Table_équipements_projet_48" localSheetId="11">#REF!</definedName>
    <definedName name="Table_équipements_projet_48" localSheetId="12">#REF!</definedName>
    <definedName name="Table_équipements_projet_48" localSheetId="13">#REF!</definedName>
    <definedName name="Table_équipements_projet_48" localSheetId="14">#REF!</definedName>
    <definedName name="Table_équipements_projet_48" localSheetId="15">#REF!</definedName>
    <definedName name="Table_équipements_projet_48" localSheetId="16">#REF!</definedName>
    <definedName name="Table_équipements_projet_48" localSheetId="17">#REF!</definedName>
    <definedName name="Table_équipements_projet_48" localSheetId="18">#REF!</definedName>
    <definedName name="Table_équipements_projet_48" localSheetId="19">#REF!</definedName>
    <definedName name="Table_équipements_projet_48" localSheetId="20">#REF!</definedName>
    <definedName name="Table_équipements_projet_48" localSheetId="21">#REF!</definedName>
    <definedName name="Table_équipements_projet_48" localSheetId="22">#REF!</definedName>
    <definedName name="Table_équipements_projet_48" localSheetId="23">#REF!</definedName>
    <definedName name="Table_équipements_projet_48" localSheetId="24">#REF!</definedName>
    <definedName name="Table_équipements_projet_48" localSheetId="5">#REF!</definedName>
    <definedName name="Table_équipements_projet_48" localSheetId="25">#REF!</definedName>
    <definedName name="Table_équipements_projet_48" localSheetId="4">#REF!</definedName>
    <definedName name="Table_équipements_projet_48">#REF!</definedName>
    <definedName name="Table_équipements_projet_49" localSheetId="7">#REF!</definedName>
    <definedName name="Table_équipements_projet_49" localSheetId="8">#REF!</definedName>
    <definedName name="Table_équipements_projet_49" localSheetId="9">#REF!</definedName>
    <definedName name="Table_équipements_projet_49" localSheetId="10">#REF!</definedName>
    <definedName name="Table_équipements_projet_49" localSheetId="11">#REF!</definedName>
    <definedName name="Table_équipements_projet_49" localSheetId="12">#REF!</definedName>
    <definedName name="Table_équipements_projet_49" localSheetId="13">#REF!</definedName>
    <definedName name="Table_équipements_projet_49" localSheetId="14">#REF!</definedName>
    <definedName name="Table_équipements_projet_49" localSheetId="15">#REF!</definedName>
    <definedName name="Table_équipements_projet_49" localSheetId="16">#REF!</definedName>
    <definedName name="Table_équipements_projet_49" localSheetId="17">#REF!</definedName>
    <definedName name="Table_équipements_projet_49" localSheetId="18">#REF!</definedName>
    <definedName name="Table_équipements_projet_49" localSheetId="19">#REF!</definedName>
    <definedName name="Table_équipements_projet_49" localSheetId="20">#REF!</definedName>
    <definedName name="Table_équipements_projet_49" localSheetId="21">#REF!</definedName>
    <definedName name="Table_équipements_projet_49" localSheetId="22">#REF!</definedName>
    <definedName name="Table_équipements_projet_49" localSheetId="23">#REF!</definedName>
    <definedName name="Table_équipements_projet_49" localSheetId="24">#REF!</definedName>
    <definedName name="Table_équipements_projet_49" localSheetId="5">#REF!</definedName>
    <definedName name="Table_équipements_projet_49" localSheetId="25">#REF!</definedName>
    <definedName name="Table_équipements_projet_49" localSheetId="4">#REF!</definedName>
    <definedName name="Table_équipements_projet_49">#REF!</definedName>
    <definedName name="Table_équipements_projet_51" localSheetId="7">#REF!</definedName>
    <definedName name="Table_équipements_projet_51" localSheetId="8">#REF!</definedName>
    <definedName name="Table_équipements_projet_51" localSheetId="9">#REF!</definedName>
    <definedName name="Table_équipements_projet_51" localSheetId="10">#REF!</definedName>
    <definedName name="Table_équipements_projet_51" localSheetId="11">#REF!</definedName>
    <definedName name="Table_équipements_projet_51" localSheetId="12">#REF!</definedName>
    <definedName name="Table_équipements_projet_51" localSheetId="13">#REF!</definedName>
    <definedName name="Table_équipements_projet_51" localSheetId="14">#REF!</definedName>
    <definedName name="Table_équipements_projet_51" localSheetId="15">#REF!</definedName>
    <definedName name="Table_équipements_projet_51" localSheetId="16">#REF!</definedName>
    <definedName name="Table_équipements_projet_51" localSheetId="17">#REF!</definedName>
    <definedName name="Table_équipements_projet_51" localSheetId="18">#REF!</definedName>
    <definedName name="Table_équipements_projet_51" localSheetId="19">#REF!</definedName>
    <definedName name="Table_équipements_projet_51" localSheetId="20">#REF!</definedName>
    <definedName name="Table_équipements_projet_51" localSheetId="21">#REF!</definedName>
    <definedName name="Table_équipements_projet_51" localSheetId="22">#REF!</definedName>
    <definedName name="Table_équipements_projet_51" localSheetId="23">#REF!</definedName>
    <definedName name="Table_équipements_projet_51" localSheetId="24">#REF!</definedName>
    <definedName name="Table_équipements_projet_51" localSheetId="5">#REF!</definedName>
    <definedName name="Table_équipements_projet_51" localSheetId="25">#REF!</definedName>
    <definedName name="Table_équipements_projet_51" localSheetId="4">#REF!</definedName>
    <definedName name="Table_équipements_projet_51">#REF!</definedName>
    <definedName name="Table_équipements_projet_52" localSheetId="7">#REF!</definedName>
    <definedName name="Table_équipements_projet_52" localSheetId="8">#REF!</definedName>
    <definedName name="Table_équipements_projet_52" localSheetId="9">#REF!</definedName>
    <definedName name="Table_équipements_projet_52" localSheetId="10">#REF!</definedName>
    <definedName name="Table_équipements_projet_52" localSheetId="11">#REF!</definedName>
    <definedName name="Table_équipements_projet_52" localSheetId="12">#REF!</definedName>
    <definedName name="Table_équipements_projet_52" localSheetId="13">#REF!</definedName>
    <definedName name="Table_équipements_projet_52" localSheetId="14">#REF!</definedName>
    <definedName name="Table_équipements_projet_52" localSheetId="15">#REF!</definedName>
    <definedName name="Table_équipements_projet_52" localSheetId="16">#REF!</definedName>
    <definedName name="Table_équipements_projet_52" localSheetId="17">#REF!</definedName>
    <definedName name="Table_équipements_projet_52" localSheetId="18">#REF!</definedName>
    <definedName name="Table_équipements_projet_52" localSheetId="19">#REF!</definedName>
    <definedName name="Table_équipements_projet_52" localSheetId="20">#REF!</definedName>
    <definedName name="Table_équipements_projet_52" localSheetId="21">#REF!</definedName>
    <definedName name="Table_équipements_projet_52" localSheetId="22">#REF!</definedName>
    <definedName name="Table_équipements_projet_52" localSheetId="23">#REF!</definedName>
    <definedName name="Table_équipements_projet_52" localSheetId="24">#REF!</definedName>
    <definedName name="Table_équipements_projet_52" localSheetId="5">#REF!</definedName>
    <definedName name="Table_équipements_projet_52" localSheetId="25">#REF!</definedName>
    <definedName name="Table_équipements_projet_52" localSheetId="4">#REF!</definedName>
    <definedName name="Table_équipements_projet_52">#REF!</definedName>
    <definedName name="Table_équipements_projet_53" localSheetId="7">#REF!</definedName>
    <definedName name="Table_équipements_projet_53" localSheetId="8">#REF!</definedName>
    <definedName name="Table_équipements_projet_53" localSheetId="9">#REF!</definedName>
    <definedName name="Table_équipements_projet_53" localSheetId="10">#REF!</definedName>
    <definedName name="Table_équipements_projet_53" localSheetId="11">#REF!</definedName>
    <definedName name="Table_équipements_projet_53" localSheetId="12">#REF!</definedName>
    <definedName name="Table_équipements_projet_53" localSheetId="13">#REF!</definedName>
    <definedName name="Table_équipements_projet_53" localSheetId="14">#REF!</definedName>
    <definedName name="Table_équipements_projet_53" localSheetId="15">#REF!</definedName>
    <definedName name="Table_équipements_projet_53" localSheetId="16">#REF!</definedName>
    <definedName name="Table_équipements_projet_53" localSheetId="17">#REF!</definedName>
    <definedName name="Table_équipements_projet_53" localSheetId="18">#REF!</definedName>
    <definedName name="Table_équipements_projet_53" localSheetId="19">#REF!</definedName>
    <definedName name="Table_équipements_projet_53" localSheetId="20">#REF!</definedName>
    <definedName name="Table_équipements_projet_53" localSheetId="21">#REF!</definedName>
    <definedName name="Table_équipements_projet_53" localSheetId="22">#REF!</definedName>
    <definedName name="Table_équipements_projet_53" localSheetId="23">#REF!</definedName>
    <definedName name="Table_équipements_projet_53" localSheetId="24">#REF!</definedName>
    <definedName name="Table_équipements_projet_53" localSheetId="5">#REF!</definedName>
    <definedName name="Table_équipements_projet_53" localSheetId="25">#REF!</definedName>
    <definedName name="Table_équipements_projet_53" localSheetId="4">#REF!</definedName>
    <definedName name="Table_équipements_projet_53">#REF!</definedName>
    <definedName name="Table_équipements_projet_54" localSheetId="7">#REF!</definedName>
    <definedName name="Table_équipements_projet_54" localSheetId="8">#REF!</definedName>
    <definedName name="Table_équipements_projet_54" localSheetId="9">#REF!</definedName>
    <definedName name="Table_équipements_projet_54" localSheetId="10">#REF!</definedName>
    <definedName name="Table_équipements_projet_54" localSheetId="11">#REF!</definedName>
    <definedName name="Table_équipements_projet_54" localSheetId="12">#REF!</definedName>
    <definedName name="Table_équipements_projet_54" localSheetId="13">#REF!</definedName>
    <definedName name="Table_équipements_projet_54" localSheetId="14">#REF!</definedName>
    <definedName name="Table_équipements_projet_54" localSheetId="15">#REF!</definedName>
    <definedName name="Table_équipements_projet_54" localSheetId="16">#REF!</definedName>
    <definedName name="Table_équipements_projet_54" localSheetId="17">#REF!</definedName>
    <definedName name="Table_équipements_projet_54" localSheetId="18">#REF!</definedName>
    <definedName name="Table_équipements_projet_54" localSheetId="19">#REF!</definedName>
    <definedName name="Table_équipements_projet_54" localSheetId="20">#REF!</definedName>
    <definedName name="Table_équipements_projet_54" localSheetId="21">#REF!</definedName>
    <definedName name="Table_équipements_projet_54" localSheetId="22">#REF!</definedName>
    <definedName name="Table_équipements_projet_54" localSheetId="23">#REF!</definedName>
    <definedName name="Table_équipements_projet_54" localSheetId="24">#REF!</definedName>
    <definedName name="Table_équipements_projet_54" localSheetId="5">#REF!</definedName>
    <definedName name="Table_équipements_projet_54" localSheetId="25">#REF!</definedName>
    <definedName name="Table_équipements_projet_54" localSheetId="4">#REF!</definedName>
    <definedName name="Table_équipements_projet_54">#REF!</definedName>
    <definedName name="Table_équipements_projet_55" localSheetId="7">#REF!</definedName>
    <definedName name="Table_équipements_projet_55" localSheetId="8">#REF!</definedName>
    <definedName name="Table_équipements_projet_55" localSheetId="9">#REF!</definedName>
    <definedName name="Table_équipements_projet_55" localSheetId="10">#REF!</definedName>
    <definedName name="Table_équipements_projet_55" localSheetId="11">#REF!</definedName>
    <definedName name="Table_équipements_projet_55" localSheetId="12">#REF!</definedName>
    <definedName name="Table_équipements_projet_55" localSheetId="13">#REF!</definedName>
    <definedName name="Table_équipements_projet_55" localSheetId="14">#REF!</definedName>
    <definedName name="Table_équipements_projet_55" localSheetId="15">#REF!</definedName>
    <definedName name="Table_équipements_projet_55" localSheetId="16">#REF!</definedName>
    <definedName name="Table_équipements_projet_55" localSheetId="17">#REF!</definedName>
    <definedName name="Table_équipements_projet_55" localSheetId="18">#REF!</definedName>
    <definedName name="Table_équipements_projet_55" localSheetId="19">#REF!</definedName>
    <definedName name="Table_équipements_projet_55" localSheetId="20">#REF!</definedName>
    <definedName name="Table_équipements_projet_55" localSheetId="21">#REF!</definedName>
    <definedName name="Table_équipements_projet_55" localSheetId="22">#REF!</definedName>
    <definedName name="Table_équipements_projet_55" localSheetId="23">#REF!</definedName>
    <definedName name="Table_équipements_projet_55" localSheetId="24">#REF!</definedName>
    <definedName name="Table_équipements_projet_55" localSheetId="5">#REF!</definedName>
    <definedName name="Table_équipements_projet_55" localSheetId="25">#REF!</definedName>
    <definedName name="Table_équipements_projet_55" localSheetId="4">#REF!</definedName>
    <definedName name="Table_équipements_projet_55">#REF!</definedName>
    <definedName name="Table_équipements_projet_56" localSheetId="7">#REF!</definedName>
    <definedName name="Table_équipements_projet_56" localSheetId="8">#REF!</definedName>
    <definedName name="Table_équipements_projet_56" localSheetId="9">#REF!</definedName>
    <definedName name="Table_équipements_projet_56" localSheetId="10">#REF!</definedName>
    <definedName name="Table_équipements_projet_56" localSheetId="11">#REF!</definedName>
    <definedName name="Table_équipements_projet_56" localSheetId="12">#REF!</definedName>
    <definedName name="Table_équipements_projet_56" localSheetId="13">#REF!</definedName>
    <definedName name="Table_équipements_projet_56" localSheetId="14">#REF!</definedName>
    <definedName name="Table_équipements_projet_56" localSheetId="15">#REF!</definedName>
    <definedName name="Table_équipements_projet_56" localSheetId="16">#REF!</definedName>
    <definedName name="Table_équipements_projet_56" localSheetId="17">#REF!</definedName>
    <definedName name="Table_équipements_projet_56" localSheetId="18">#REF!</definedName>
    <definedName name="Table_équipements_projet_56" localSheetId="19">#REF!</definedName>
    <definedName name="Table_équipements_projet_56" localSheetId="20">#REF!</definedName>
    <definedName name="Table_équipements_projet_56" localSheetId="21">#REF!</definedName>
    <definedName name="Table_équipements_projet_56" localSheetId="22">#REF!</definedName>
    <definedName name="Table_équipements_projet_56" localSheetId="23">#REF!</definedName>
    <definedName name="Table_équipements_projet_56" localSheetId="24">#REF!</definedName>
    <definedName name="Table_équipements_projet_56" localSheetId="5">#REF!</definedName>
    <definedName name="Table_équipements_projet_56" localSheetId="25">#REF!</definedName>
    <definedName name="Table_équipements_projet_56" localSheetId="4">#REF!</definedName>
    <definedName name="Table_équipements_projet_56">#REF!</definedName>
    <definedName name="Table_équipements_projet_57" localSheetId="7">#REF!</definedName>
    <definedName name="Table_équipements_projet_57" localSheetId="8">#REF!</definedName>
    <definedName name="Table_équipements_projet_57" localSheetId="9">#REF!</definedName>
    <definedName name="Table_équipements_projet_57" localSheetId="10">#REF!</definedName>
    <definedName name="Table_équipements_projet_57" localSheetId="11">#REF!</definedName>
    <definedName name="Table_équipements_projet_57" localSheetId="12">#REF!</definedName>
    <definedName name="Table_équipements_projet_57" localSheetId="13">#REF!</definedName>
    <definedName name="Table_équipements_projet_57" localSheetId="14">#REF!</definedName>
    <definedName name="Table_équipements_projet_57" localSheetId="15">#REF!</definedName>
    <definedName name="Table_équipements_projet_57" localSheetId="16">#REF!</definedName>
    <definedName name="Table_équipements_projet_57" localSheetId="17">#REF!</definedName>
    <definedName name="Table_équipements_projet_57" localSheetId="18">#REF!</definedName>
    <definedName name="Table_équipements_projet_57" localSheetId="19">#REF!</definedName>
    <definedName name="Table_équipements_projet_57" localSheetId="20">#REF!</definedName>
    <definedName name="Table_équipements_projet_57" localSheetId="21">#REF!</definedName>
    <definedName name="Table_équipements_projet_57" localSheetId="22">#REF!</definedName>
    <definedName name="Table_équipements_projet_57" localSheetId="23">#REF!</definedName>
    <definedName name="Table_équipements_projet_57" localSheetId="24">#REF!</definedName>
    <definedName name="Table_équipements_projet_57" localSheetId="5">#REF!</definedName>
    <definedName name="Table_équipements_projet_57" localSheetId="25">#REF!</definedName>
    <definedName name="Table_équipements_projet_57" localSheetId="4">#REF!</definedName>
    <definedName name="Table_équipements_projet_57">#REF!</definedName>
    <definedName name="Table_équipements_projet_59" localSheetId="7">#REF!</definedName>
    <definedName name="Table_équipements_projet_59" localSheetId="8">#REF!</definedName>
    <definedName name="Table_équipements_projet_59" localSheetId="9">#REF!</definedName>
    <definedName name="Table_équipements_projet_59" localSheetId="10">#REF!</definedName>
    <definedName name="Table_équipements_projet_59" localSheetId="11">#REF!</definedName>
    <definedName name="Table_équipements_projet_59" localSheetId="12">#REF!</definedName>
    <definedName name="Table_équipements_projet_59" localSheetId="13">#REF!</definedName>
    <definedName name="Table_équipements_projet_59" localSheetId="14">#REF!</definedName>
    <definedName name="Table_équipements_projet_59" localSheetId="15">#REF!</definedName>
    <definedName name="Table_équipements_projet_59" localSheetId="16">#REF!</definedName>
    <definedName name="Table_équipements_projet_59" localSheetId="17">#REF!</definedName>
    <definedName name="Table_équipements_projet_59" localSheetId="18">#REF!</definedName>
    <definedName name="Table_équipements_projet_59" localSheetId="19">#REF!</definedName>
    <definedName name="Table_équipements_projet_59" localSheetId="20">#REF!</definedName>
    <definedName name="Table_équipements_projet_59" localSheetId="21">#REF!</definedName>
    <definedName name="Table_équipements_projet_59" localSheetId="22">#REF!</definedName>
    <definedName name="Table_équipements_projet_59" localSheetId="23">#REF!</definedName>
    <definedName name="Table_équipements_projet_59" localSheetId="24">#REF!</definedName>
    <definedName name="Table_équipements_projet_59" localSheetId="5">#REF!</definedName>
    <definedName name="Table_équipements_projet_59" localSheetId="25">#REF!</definedName>
    <definedName name="Table_équipements_projet_59" localSheetId="4">#REF!</definedName>
    <definedName name="Table_équipements_projet_59">#REF!</definedName>
    <definedName name="Table_équipements_projet_61" localSheetId="7">#REF!</definedName>
    <definedName name="Table_équipements_projet_61" localSheetId="8">#REF!</definedName>
    <definedName name="Table_équipements_projet_61" localSheetId="9">#REF!</definedName>
    <definedName name="Table_équipements_projet_61" localSheetId="10">#REF!</definedName>
    <definedName name="Table_équipements_projet_61" localSheetId="11">#REF!</definedName>
    <definedName name="Table_équipements_projet_61" localSheetId="12">#REF!</definedName>
    <definedName name="Table_équipements_projet_61" localSheetId="13">#REF!</definedName>
    <definedName name="Table_équipements_projet_61" localSheetId="14">#REF!</definedName>
    <definedName name="Table_équipements_projet_61" localSheetId="15">#REF!</definedName>
    <definedName name="Table_équipements_projet_61" localSheetId="16">#REF!</definedName>
    <definedName name="Table_équipements_projet_61" localSheetId="17">#REF!</definedName>
    <definedName name="Table_équipements_projet_61" localSheetId="18">#REF!</definedName>
    <definedName name="Table_équipements_projet_61" localSheetId="19">#REF!</definedName>
    <definedName name="Table_équipements_projet_61" localSheetId="20">#REF!</definedName>
    <definedName name="Table_équipements_projet_61" localSheetId="21">#REF!</definedName>
    <definedName name="Table_équipements_projet_61" localSheetId="22">#REF!</definedName>
    <definedName name="Table_équipements_projet_61" localSheetId="23">#REF!</definedName>
    <definedName name="Table_équipements_projet_61" localSheetId="24">#REF!</definedName>
    <definedName name="Table_équipements_projet_61" localSheetId="5">#REF!</definedName>
    <definedName name="Table_équipements_projet_61" localSheetId="25">#REF!</definedName>
    <definedName name="Table_équipements_projet_61" localSheetId="4">#REF!</definedName>
    <definedName name="Table_équipements_projet_61">#REF!</definedName>
    <definedName name="Table_équipements_projet_62" localSheetId="7">#REF!</definedName>
    <definedName name="Table_équipements_projet_62" localSheetId="8">#REF!</definedName>
    <definedName name="Table_équipements_projet_62" localSheetId="9">#REF!</definedName>
    <definedName name="Table_équipements_projet_62" localSheetId="10">#REF!</definedName>
    <definedName name="Table_équipements_projet_62" localSheetId="11">#REF!</definedName>
    <definedName name="Table_équipements_projet_62" localSheetId="12">#REF!</definedName>
    <definedName name="Table_équipements_projet_62" localSheetId="13">#REF!</definedName>
    <definedName name="Table_équipements_projet_62" localSheetId="14">#REF!</definedName>
    <definedName name="Table_équipements_projet_62" localSheetId="15">#REF!</definedName>
    <definedName name="Table_équipements_projet_62" localSheetId="16">#REF!</definedName>
    <definedName name="Table_équipements_projet_62" localSheetId="17">#REF!</definedName>
    <definedName name="Table_équipements_projet_62" localSheetId="18">#REF!</definedName>
    <definedName name="Table_équipements_projet_62" localSheetId="19">#REF!</definedName>
    <definedName name="Table_équipements_projet_62" localSheetId="20">#REF!</definedName>
    <definedName name="Table_équipements_projet_62" localSheetId="21">#REF!</definedName>
    <definedName name="Table_équipements_projet_62" localSheetId="22">#REF!</definedName>
    <definedName name="Table_équipements_projet_62" localSheetId="23">#REF!</definedName>
    <definedName name="Table_équipements_projet_62" localSheetId="24">#REF!</definedName>
    <definedName name="Table_équipements_projet_62" localSheetId="5">#REF!</definedName>
    <definedName name="Table_équipements_projet_62" localSheetId="25">#REF!</definedName>
    <definedName name="Table_équipements_projet_62" localSheetId="4">#REF!</definedName>
    <definedName name="Table_équipements_projet_62">#REF!</definedName>
    <definedName name="Table_équipements_projet_63" localSheetId="7">#REF!</definedName>
    <definedName name="Table_équipements_projet_63" localSheetId="8">#REF!</definedName>
    <definedName name="Table_équipements_projet_63" localSheetId="9">#REF!</definedName>
    <definedName name="Table_équipements_projet_63" localSheetId="10">#REF!</definedName>
    <definedName name="Table_équipements_projet_63" localSheetId="11">#REF!</definedName>
    <definedName name="Table_équipements_projet_63" localSheetId="12">#REF!</definedName>
    <definedName name="Table_équipements_projet_63" localSheetId="13">#REF!</definedName>
    <definedName name="Table_équipements_projet_63" localSheetId="14">#REF!</definedName>
    <definedName name="Table_équipements_projet_63" localSheetId="15">#REF!</definedName>
    <definedName name="Table_équipements_projet_63" localSheetId="16">#REF!</definedName>
    <definedName name="Table_équipements_projet_63" localSheetId="17">#REF!</definedName>
    <definedName name="Table_équipements_projet_63" localSheetId="18">#REF!</definedName>
    <definedName name="Table_équipements_projet_63" localSheetId="19">#REF!</definedName>
    <definedName name="Table_équipements_projet_63" localSheetId="20">#REF!</definedName>
    <definedName name="Table_équipements_projet_63" localSheetId="21">#REF!</definedName>
    <definedName name="Table_équipements_projet_63" localSheetId="22">#REF!</definedName>
    <definedName name="Table_équipements_projet_63" localSheetId="23">#REF!</definedName>
    <definedName name="Table_équipements_projet_63" localSheetId="24">#REF!</definedName>
    <definedName name="Table_équipements_projet_63" localSheetId="5">#REF!</definedName>
    <definedName name="Table_équipements_projet_63" localSheetId="25">#REF!</definedName>
    <definedName name="Table_équipements_projet_63" localSheetId="4">#REF!</definedName>
    <definedName name="Table_équipements_projet_63">#REF!</definedName>
    <definedName name="Table_équipements_projet_64" localSheetId="7">#REF!</definedName>
    <definedName name="Table_équipements_projet_64" localSheetId="8">#REF!</definedName>
    <definedName name="Table_équipements_projet_64" localSheetId="9">#REF!</definedName>
    <definedName name="Table_équipements_projet_64" localSheetId="10">#REF!</definedName>
    <definedName name="Table_équipements_projet_64" localSheetId="11">#REF!</definedName>
    <definedName name="Table_équipements_projet_64" localSheetId="12">#REF!</definedName>
    <definedName name="Table_équipements_projet_64" localSheetId="13">#REF!</definedName>
    <definedName name="Table_équipements_projet_64" localSheetId="14">#REF!</definedName>
    <definedName name="Table_équipements_projet_64" localSheetId="15">#REF!</definedName>
    <definedName name="Table_équipements_projet_64" localSheetId="16">#REF!</definedName>
    <definedName name="Table_équipements_projet_64" localSheetId="17">#REF!</definedName>
    <definedName name="Table_équipements_projet_64" localSheetId="18">#REF!</definedName>
    <definedName name="Table_équipements_projet_64" localSheetId="19">#REF!</definedName>
    <definedName name="Table_équipements_projet_64" localSheetId="20">#REF!</definedName>
    <definedName name="Table_équipements_projet_64" localSheetId="21">#REF!</definedName>
    <definedName name="Table_équipements_projet_64" localSheetId="22">#REF!</definedName>
    <definedName name="Table_équipements_projet_64" localSheetId="23">#REF!</definedName>
    <definedName name="Table_équipements_projet_64" localSheetId="24">#REF!</definedName>
    <definedName name="Table_équipements_projet_64" localSheetId="5">#REF!</definedName>
    <definedName name="Table_équipements_projet_64" localSheetId="25">#REF!</definedName>
    <definedName name="Table_équipements_projet_64" localSheetId="4">#REF!</definedName>
    <definedName name="Table_équipements_projet_64">#REF!</definedName>
    <definedName name="Table_équipements_projet_65" localSheetId="7">#REF!</definedName>
    <definedName name="Table_équipements_projet_65" localSheetId="8">#REF!</definedName>
    <definedName name="Table_équipements_projet_65" localSheetId="9">#REF!</definedName>
    <definedName name="Table_équipements_projet_65" localSheetId="10">#REF!</definedName>
    <definedName name="Table_équipements_projet_65" localSheetId="11">#REF!</definedName>
    <definedName name="Table_équipements_projet_65" localSheetId="12">#REF!</definedName>
    <definedName name="Table_équipements_projet_65" localSheetId="13">#REF!</definedName>
    <definedName name="Table_équipements_projet_65" localSheetId="14">#REF!</definedName>
    <definedName name="Table_équipements_projet_65" localSheetId="15">#REF!</definedName>
    <definedName name="Table_équipements_projet_65" localSheetId="16">#REF!</definedName>
    <definedName name="Table_équipements_projet_65" localSheetId="17">#REF!</definedName>
    <definedName name="Table_équipements_projet_65" localSheetId="18">#REF!</definedName>
    <definedName name="Table_équipements_projet_65" localSheetId="19">#REF!</definedName>
    <definedName name="Table_équipements_projet_65" localSheetId="20">#REF!</definedName>
    <definedName name="Table_équipements_projet_65" localSheetId="21">#REF!</definedName>
    <definedName name="Table_équipements_projet_65" localSheetId="22">#REF!</definedName>
    <definedName name="Table_équipements_projet_65" localSheetId="23">#REF!</definedName>
    <definedName name="Table_équipements_projet_65" localSheetId="24">#REF!</definedName>
    <definedName name="Table_équipements_projet_65" localSheetId="5">#REF!</definedName>
    <definedName name="Table_équipements_projet_65" localSheetId="25">#REF!</definedName>
    <definedName name="Table_équipements_projet_65" localSheetId="4">#REF!</definedName>
    <definedName name="Table_équipements_projet_65">#REF!</definedName>
    <definedName name="Table_équipements_projet_69" localSheetId="7">#REF!</definedName>
    <definedName name="Table_équipements_projet_69" localSheetId="8">#REF!</definedName>
    <definedName name="Table_équipements_projet_69" localSheetId="9">#REF!</definedName>
    <definedName name="Table_équipements_projet_69" localSheetId="10">#REF!</definedName>
    <definedName name="Table_équipements_projet_69" localSheetId="11">#REF!</definedName>
    <definedName name="Table_équipements_projet_69" localSheetId="12">#REF!</definedName>
    <definedName name="Table_équipements_projet_69" localSheetId="13">#REF!</definedName>
    <definedName name="Table_équipements_projet_69" localSheetId="14">#REF!</definedName>
    <definedName name="Table_équipements_projet_69" localSheetId="15">#REF!</definedName>
    <definedName name="Table_équipements_projet_69" localSheetId="16">#REF!</definedName>
    <definedName name="Table_équipements_projet_69" localSheetId="17">#REF!</definedName>
    <definedName name="Table_équipements_projet_69" localSheetId="18">#REF!</definedName>
    <definedName name="Table_équipements_projet_69" localSheetId="19">#REF!</definedName>
    <definedName name="Table_équipements_projet_69" localSheetId="20">#REF!</definedName>
    <definedName name="Table_équipements_projet_69" localSheetId="21">#REF!</definedName>
    <definedName name="Table_équipements_projet_69" localSheetId="22">#REF!</definedName>
    <definedName name="Table_équipements_projet_69" localSheetId="23">#REF!</definedName>
    <definedName name="Table_équipements_projet_69" localSheetId="24">#REF!</definedName>
    <definedName name="Table_équipements_projet_69" localSheetId="5">#REF!</definedName>
    <definedName name="Table_équipements_projet_69" localSheetId="25">#REF!</definedName>
    <definedName name="Table_équipements_projet_69" localSheetId="4">#REF!</definedName>
    <definedName name="Table_équipements_projet_69">#REF!</definedName>
    <definedName name="Table_équipements_projet_71" localSheetId="7">#REF!</definedName>
    <definedName name="Table_équipements_projet_71" localSheetId="8">#REF!</definedName>
    <definedName name="Table_équipements_projet_71" localSheetId="9">#REF!</definedName>
    <definedName name="Table_équipements_projet_71" localSheetId="10">#REF!</definedName>
    <definedName name="Table_équipements_projet_71" localSheetId="11">#REF!</definedName>
    <definedName name="Table_équipements_projet_71" localSheetId="12">#REF!</definedName>
    <definedName name="Table_équipements_projet_71" localSheetId="13">#REF!</definedName>
    <definedName name="Table_équipements_projet_71" localSheetId="14">#REF!</definedName>
    <definedName name="Table_équipements_projet_71" localSheetId="15">#REF!</definedName>
    <definedName name="Table_équipements_projet_71" localSheetId="16">#REF!</definedName>
    <definedName name="Table_équipements_projet_71" localSheetId="17">#REF!</definedName>
    <definedName name="Table_équipements_projet_71" localSheetId="18">#REF!</definedName>
    <definedName name="Table_équipements_projet_71" localSheetId="19">#REF!</definedName>
    <definedName name="Table_équipements_projet_71" localSheetId="20">#REF!</definedName>
    <definedName name="Table_équipements_projet_71" localSheetId="21">#REF!</definedName>
    <definedName name="Table_équipements_projet_71" localSheetId="22">#REF!</definedName>
    <definedName name="Table_équipements_projet_71" localSheetId="23">#REF!</definedName>
    <definedName name="Table_équipements_projet_71" localSheetId="24">#REF!</definedName>
    <definedName name="Table_équipements_projet_71" localSheetId="5">#REF!</definedName>
    <definedName name="Table_équipements_projet_71" localSheetId="25">#REF!</definedName>
    <definedName name="Table_équipements_projet_71" localSheetId="4">#REF!</definedName>
    <definedName name="Table_équipements_projet_71">#REF!</definedName>
    <definedName name="Table_équipements_projet_73" localSheetId="7">#REF!</definedName>
    <definedName name="Table_équipements_projet_73" localSheetId="8">#REF!</definedName>
    <definedName name="Table_équipements_projet_73" localSheetId="9">#REF!</definedName>
    <definedName name="Table_équipements_projet_73" localSheetId="10">#REF!</definedName>
    <definedName name="Table_équipements_projet_73" localSheetId="11">#REF!</definedName>
    <definedName name="Table_équipements_projet_73" localSheetId="12">#REF!</definedName>
    <definedName name="Table_équipements_projet_73" localSheetId="13">#REF!</definedName>
    <definedName name="Table_équipements_projet_73" localSheetId="14">#REF!</definedName>
    <definedName name="Table_équipements_projet_73" localSheetId="15">#REF!</definedName>
    <definedName name="Table_équipements_projet_73" localSheetId="16">#REF!</definedName>
    <definedName name="Table_équipements_projet_73" localSheetId="17">#REF!</definedName>
    <definedName name="Table_équipements_projet_73" localSheetId="18">#REF!</definedName>
    <definedName name="Table_équipements_projet_73" localSheetId="19">#REF!</definedName>
    <definedName name="Table_équipements_projet_73" localSheetId="20">#REF!</definedName>
    <definedName name="Table_équipements_projet_73" localSheetId="21">#REF!</definedName>
    <definedName name="Table_équipements_projet_73" localSheetId="22">#REF!</definedName>
    <definedName name="Table_équipements_projet_73" localSheetId="23">#REF!</definedName>
    <definedName name="Table_équipements_projet_73" localSheetId="24">#REF!</definedName>
    <definedName name="Table_équipements_projet_73" localSheetId="5">#REF!</definedName>
    <definedName name="Table_équipements_projet_73" localSheetId="25">#REF!</definedName>
    <definedName name="Table_équipements_projet_73" localSheetId="4">#REF!</definedName>
    <definedName name="Table_équipements_projet_73">#REF!</definedName>
    <definedName name="Table_équipements_projet_74" localSheetId="7">#REF!</definedName>
    <definedName name="Table_équipements_projet_74" localSheetId="8">#REF!</definedName>
    <definedName name="Table_équipements_projet_74" localSheetId="9">#REF!</definedName>
    <definedName name="Table_équipements_projet_74" localSheetId="10">#REF!</definedName>
    <definedName name="Table_équipements_projet_74" localSheetId="11">#REF!</definedName>
    <definedName name="Table_équipements_projet_74" localSheetId="12">#REF!</definedName>
    <definedName name="Table_équipements_projet_74" localSheetId="13">#REF!</definedName>
    <definedName name="Table_équipements_projet_74" localSheetId="14">#REF!</definedName>
    <definedName name="Table_équipements_projet_74" localSheetId="15">#REF!</definedName>
    <definedName name="Table_équipements_projet_74" localSheetId="16">#REF!</definedName>
    <definedName name="Table_équipements_projet_74" localSheetId="17">#REF!</definedName>
    <definedName name="Table_équipements_projet_74" localSheetId="18">#REF!</definedName>
    <definedName name="Table_équipements_projet_74" localSheetId="19">#REF!</definedName>
    <definedName name="Table_équipements_projet_74" localSheetId="20">#REF!</definedName>
    <definedName name="Table_équipements_projet_74" localSheetId="21">#REF!</definedName>
    <definedName name="Table_équipements_projet_74" localSheetId="22">#REF!</definedName>
    <definedName name="Table_équipements_projet_74" localSheetId="23">#REF!</definedName>
    <definedName name="Table_équipements_projet_74" localSheetId="24">#REF!</definedName>
    <definedName name="Table_équipements_projet_74" localSheetId="5">#REF!</definedName>
    <definedName name="Table_équipements_projet_74" localSheetId="25">#REF!</definedName>
    <definedName name="Table_équipements_projet_74" localSheetId="4">#REF!</definedName>
    <definedName name="Table_équipements_projet_74">#REF!</definedName>
    <definedName name="Table_équipements_projet_75" localSheetId="7">#REF!</definedName>
    <definedName name="Table_équipements_projet_75" localSheetId="8">#REF!</definedName>
    <definedName name="Table_équipements_projet_75" localSheetId="9">#REF!</definedName>
    <definedName name="Table_équipements_projet_75" localSheetId="10">#REF!</definedName>
    <definedName name="Table_équipements_projet_75" localSheetId="11">#REF!</definedName>
    <definedName name="Table_équipements_projet_75" localSheetId="12">#REF!</definedName>
    <definedName name="Table_équipements_projet_75" localSheetId="13">#REF!</definedName>
    <definedName name="Table_équipements_projet_75" localSheetId="14">#REF!</definedName>
    <definedName name="Table_équipements_projet_75" localSheetId="15">#REF!</definedName>
    <definedName name="Table_équipements_projet_75" localSheetId="16">#REF!</definedName>
    <definedName name="Table_équipements_projet_75" localSheetId="17">#REF!</definedName>
    <definedName name="Table_équipements_projet_75" localSheetId="18">#REF!</definedName>
    <definedName name="Table_équipements_projet_75" localSheetId="19">#REF!</definedName>
    <definedName name="Table_équipements_projet_75" localSheetId="20">#REF!</definedName>
    <definedName name="Table_équipements_projet_75" localSheetId="21">#REF!</definedName>
    <definedName name="Table_équipements_projet_75" localSheetId="22">#REF!</definedName>
    <definedName name="Table_équipements_projet_75" localSheetId="23">#REF!</definedName>
    <definedName name="Table_équipements_projet_75" localSheetId="24">#REF!</definedName>
    <definedName name="Table_équipements_projet_75" localSheetId="5">#REF!</definedName>
    <definedName name="Table_équipements_projet_75" localSheetId="25">#REF!</definedName>
    <definedName name="Table_équipements_projet_75" localSheetId="4">#REF!</definedName>
    <definedName name="Table_équipements_projet_75">#REF!</definedName>
    <definedName name="Table_équipements_projet_76" localSheetId="7">#REF!</definedName>
    <definedName name="Table_équipements_projet_76" localSheetId="8">#REF!</definedName>
    <definedName name="Table_équipements_projet_76" localSheetId="9">#REF!</definedName>
    <definedName name="Table_équipements_projet_76" localSheetId="10">#REF!</definedName>
    <definedName name="Table_équipements_projet_76" localSheetId="11">#REF!</definedName>
    <definedName name="Table_équipements_projet_76" localSheetId="12">#REF!</definedName>
    <definedName name="Table_équipements_projet_76" localSheetId="13">#REF!</definedName>
    <definedName name="Table_équipements_projet_76" localSheetId="14">#REF!</definedName>
    <definedName name="Table_équipements_projet_76" localSheetId="15">#REF!</definedName>
    <definedName name="Table_équipements_projet_76" localSheetId="16">#REF!</definedName>
    <definedName name="Table_équipements_projet_76" localSheetId="17">#REF!</definedName>
    <definedName name="Table_équipements_projet_76" localSheetId="18">#REF!</definedName>
    <definedName name="Table_équipements_projet_76" localSheetId="19">#REF!</definedName>
    <definedName name="Table_équipements_projet_76" localSheetId="20">#REF!</definedName>
    <definedName name="Table_équipements_projet_76" localSheetId="21">#REF!</definedName>
    <definedName name="Table_équipements_projet_76" localSheetId="22">#REF!</definedName>
    <definedName name="Table_équipements_projet_76" localSheetId="23">#REF!</definedName>
    <definedName name="Table_équipements_projet_76" localSheetId="24">#REF!</definedName>
    <definedName name="Table_équipements_projet_76" localSheetId="5">#REF!</definedName>
    <definedName name="Table_équipements_projet_76" localSheetId="25">#REF!</definedName>
    <definedName name="Table_équipements_projet_76" localSheetId="4">#REF!</definedName>
    <definedName name="Table_équipements_projet_76">#REF!</definedName>
    <definedName name="Table_équipements_projet_79" localSheetId="7">#REF!</definedName>
    <definedName name="Table_équipements_projet_79" localSheetId="8">#REF!</definedName>
    <definedName name="Table_équipements_projet_79" localSheetId="9">#REF!</definedName>
    <definedName name="Table_équipements_projet_79" localSheetId="10">#REF!</definedName>
    <definedName name="Table_équipements_projet_79" localSheetId="11">#REF!</definedName>
    <definedName name="Table_équipements_projet_79" localSheetId="12">#REF!</definedName>
    <definedName name="Table_équipements_projet_79" localSheetId="13">#REF!</definedName>
    <definedName name="Table_équipements_projet_79" localSheetId="14">#REF!</definedName>
    <definedName name="Table_équipements_projet_79" localSheetId="15">#REF!</definedName>
    <definedName name="Table_équipements_projet_79" localSheetId="16">#REF!</definedName>
    <definedName name="Table_équipements_projet_79" localSheetId="17">#REF!</definedName>
    <definedName name="Table_équipements_projet_79" localSheetId="18">#REF!</definedName>
    <definedName name="Table_équipements_projet_79" localSheetId="19">#REF!</definedName>
    <definedName name="Table_équipements_projet_79" localSheetId="20">#REF!</definedName>
    <definedName name="Table_équipements_projet_79" localSheetId="21">#REF!</definedName>
    <definedName name="Table_équipements_projet_79" localSheetId="22">#REF!</definedName>
    <definedName name="Table_équipements_projet_79" localSheetId="23">#REF!</definedName>
    <definedName name="Table_équipements_projet_79" localSheetId="24">#REF!</definedName>
    <definedName name="Table_équipements_projet_79" localSheetId="5">#REF!</definedName>
    <definedName name="Table_équipements_projet_79" localSheetId="25">#REF!</definedName>
    <definedName name="Table_équipements_projet_79" localSheetId="4">#REF!</definedName>
    <definedName name="Table_équipements_projet_79">#REF!</definedName>
    <definedName name="Table_équipements_projet_81" localSheetId="7">#REF!</definedName>
    <definedName name="Table_équipements_projet_81" localSheetId="8">#REF!</definedName>
    <definedName name="Table_équipements_projet_81" localSheetId="9">#REF!</definedName>
    <definedName name="Table_équipements_projet_81" localSheetId="10">#REF!</definedName>
    <definedName name="Table_équipements_projet_81" localSheetId="11">#REF!</definedName>
    <definedName name="Table_équipements_projet_81" localSheetId="12">#REF!</definedName>
    <definedName name="Table_équipements_projet_81" localSheetId="13">#REF!</definedName>
    <definedName name="Table_équipements_projet_81" localSheetId="14">#REF!</definedName>
    <definedName name="Table_équipements_projet_81" localSheetId="15">#REF!</definedName>
    <definedName name="Table_équipements_projet_81" localSheetId="16">#REF!</definedName>
    <definedName name="Table_équipements_projet_81" localSheetId="17">#REF!</definedName>
    <definedName name="Table_équipements_projet_81" localSheetId="18">#REF!</definedName>
    <definedName name="Table_équipements_projet_81" localSheetId="19">#REF!</definedName>
    <definedName name="Table_équipements_projet_81" localSheetId="20">#REF!</definedName>
    <definedName name="Table_équipements_projet_81" localSheetId="21">#REF!</definedName>
    <definedName name="Table_équipements_projet_81" localSheetId="22">#REF!</definedName>
    <definedName name="Table_équipements_projet_81" localSheetId="23">#REF!</definedName>
    <definedName name="Table_équipements_projet_81" localSheetId="24">#REF!</definedName>
    <definedName name="Table_équipements_projet_81" localSheetId="5">#REF!</definedName>
    <definedName name="Table_équipements_projet_81" localSheetId="25">#REF!</definedName>
    <definedName name="Table_équipements_projet_81" localSheetId="4">#REF!</definedName>
    <definedName name="Table_équipements_projet_81">#REF!</definedName>
    <definedName name="Table_équipements_projet_82" localSheetId="7">#REF!</definedName>
    <definedName name="Table_équipements_projet_82" localSheetId="8">#REF!</definedName>
    <definedName name="Table_équipements_projet_82" localSheetId="9">#REF!</definedName>
    <definedName name="Table_équipements_projet_82" localSheetId="10">#REF!</definedName>
    <definedName name="Table_équipements_projet_82" localSheetId="11">#REF!</definedName>
    <definedName name="Table_équipements_projet_82" localSheetId="12">#REF!</definedName>
    <definedName name="Table_équipements_projet_82" localSheetId="13">#REF!</definedName>
    <definedName name="Table_équipements_projet_82" localSheetId="14">#REF!</definedName>
    <definedName name="Table_équipements_projet_82" localSheetId="15">#REF!</definedName>
    <definedName name="Table_équipements_projet_82" localSheetId="16">#REF!</definedName>
    <definedName name="Table_équipements_projet_82" localSheetId="17">#REF!</definedName>
    <definedName name="Table_équipements_projet_82" localSheetId="18">#REF!</definedName>
    <definedName name="Table_équipements_projet_82" localSheetId="19">#REF!</definedName>
    <definedName name="Table_équipements_projet_82" localSheetId="20">#REF!</definedName>
    <definedName name="Table_équipements_projet_82" localSheetId="21">#REF!</definedName>
    <definedName name="Table_équipements_projet_82" localSheetId="22">#REF!</definedName>
    <definedName name="Table_équipements_projet_82" localSheetId="23">#REF!</definedName>
    <definedName name="Table_équipements_projet_82" localSheetId="24">#REF!</definedName>
    <definedName name="Table_équipements_projet_82" localSheetId="5">#REF!</definedName>
    <definedName name="Table_équipements_projet_82" localSheetId="25">#REF!</definedName>
    <definedName name="Table_équipements_projet_82" localSheetId="4">#REF!</definedName>
    <definedName name="Table_équipements_projet_82">#REF!</definedName>
    <definedName name="Table_équipements_projet_83" localSheetId="7">#REF!</definedName>
    <definedName name="Table_équipements_projet_83" localSheetId="8">#REF!</definedName>
    <definedName name="Table_équipements_projet_83" localSheetId="9">#REF!</definedName>
    <definedName name="Table_équipements_projet_83" localSheetId="10">#REF!</definedName>
    <definedName name="Table_équipements_projet_83" localSheetId="11">#REF!</definedName>
    <definedName name="Table_équipements_projet_83" localSheetId="12">#REF!</definedName>
    <definedName name="Table_équipements_projet_83" localSheetId="13">#REF!</definedName>
    <definedName name="Table_équipements_projet_83" localSheetId="14">#REF!</definedName>
    <definedName name="Table_équipements_projet_83" localSheetId="15">#REF!</definedName>
    <definedName name="Table_équipements_projet_83" localSheetId="16">#REF!</definedName>
    <definedName name="Table_équipements_projet_83" localSheetId="17">#REF!</definedName>
    <definedName name="Table_équipements_projet_83" localSheetId="18">#REF!</definedName>
    <definedName name="Table_équipements_projet_83" localSheetId="19">#REF!</definedName>
    <definedName name="Table_équipements_projet_83" localSheetId="20">#REF!</definedName>
    <definedName name="Table_équipements_projet_83" localSheetId="21">#REF!</definedName>
    <definedName name="Table_équipements_projet_83" localSheetId="22">#REF!</definedName>
    <definedName name="Table_équipements_projet_83" localSheetId="23">#REF!</definedName>
    <definedName name="Table_équipements_projet_83" localSheetId="24">#REF!</definedName>
    <definedName name="Table_équipements_projet_83" localSheetId="5">#REF!</definedName>
    <definedName name="Table_équipements_projet_83" localSheetId="25">#REF!</definedName>
    <definedName name="Table_équipements_projet_83" localSheetId="4">#REF!</definedName>
    <definedName name="Table_équipements_projet_83">#REF!</definedName>
    <definedName name="Table_équipements_projet_84" localSheetId="7">#REF!</definedName>
    <definedName name="Table_équipements_projet_84" localSheetId="8">#REF!</definedName>
    <definedName name="Table_équipements_projet_84" localSheetId="9">#REF!</definedName>
    <definedName name="Table_équipements_projet_84" localSheetId="10">#REF!</definedName>
    <definedName name="Table_équipements_projet_84" localSheetId="11">#REF!</definedName>
    <definedName name="Table_équipements_projet_84" localSheetId="12">#REF!</definedName>
    <definedName name="Table_équipements_projet_84" localSheetId="13">#REF!</definedName>
    <definedName name="Table_équipements_projet_84" localSheetId="14">#REF!</definedName>
    <definedName name="Table_équipements_projet_84" localSheetId="15">#REF!</definedName>
    <definedName name="Table_équipements_projet_84" localSheetId="16">#REF!</definedName>
    <definedName name="Table_équipements_projet_84" localSheetId="17">#REF!</definedName>
    <definedName name="Table_équipements_projet_84" localSheetId="18">#REF!</definedName>
    <definedName name="Table_équipements_projet_84" localSheetId="19">#REF!</definedName>
    <definedName name="Table_équipements_projet_84" localSheetId="20">#REF!</definedName>
    <definedName name="Table_équipements_projet_84" localSheetId="21">#REF!</definedName>
    <definedName name="Table_équipements_projet_84" localSheetId="22">#REF!</definedName>
    <definedName name="Table_équipements_projet_84" localSheetId="23">#REF!</definedName>
    <definedName name="Table_équipements_projet_84" localSheetId="24">#REF!</definedName>
    <definedName name="Table_équipements_projet_84" localSheetId="5">#REF!</definedName>
    <definedName name="Table_équipements_projet_84" localSheetId="25">#REF!</definedName>
    <definedName name="Table_équipements_projet_84" localSheetId="4">#REF!</definedName>
    <definedName name="Table_équipements_projet_84">#REF!</definedName>
    <definedName name="Table_équipements_projet_85" localSheetId="7">#REF!</definedName>
    <definedName name="Table_équipements_projet_85" localSheetId="8">#REF!</definedName>
    <definedName name="Table_équipements_projet_85" localSheetId="9">#REF!</definedName>
    <definedName name="Table_équipements_projet_85" localSheetId="10">#REF!</definedName>
    <definedName name="Table_équipements_projet_85" localSheetId="11">#REF!</definedName>
    <definedName name="Table_équipements_projet_85" localSheetId="12">#REF!</definedName>
    <definedName name="Table_équipements_projet_85" localSheetId="13">#REF!</definedName>
    <definedName name="Table_équipements_projet_85" localSheetId="14">#REF!</definedName>
    <definedName name="Table_équipements_projet_85" localSheetId="15">#REF!</definedName>
    <definedName name="Table_équipements_projet_85" localSheetId="16">#REF!</definedName>
    <definedName name="Table_équipements_projet_85" localSheetId="17">#REF!</definedName>
    <definedName name="Table_équipements_projet_85" localSheetId="18">#REF!</definedName>
    <definedName name="Table_équipements_projet_85" localSheetId="19">#REF!</definedName>
    <definedName name="Table_équipements_projet_85" localSheetId="20">#REF!</definedName>
    <definedName name="Table_équipements_projet_85" localSheetId="21">#REF!</definedName>
    <definedName name="Table_équipements_projet_85" localSheetId="22">#REF!</definedName>
    <definedName name="Table_équipements_projet_85" localSheetId="23">#REF!</definedName>
    <definedName name="Table_équipements_projet_85" localSheetId="24">#REF!</definedName>
    <definedName name="Table_équipements_projet_85" localSheetId="5">#REF!</definedName>
    <definedName name="Table_équipements_projet_85" localSheetId="25">#REF!</definedName>
    <definedName name="Table_équipements_projet_85" localSheetId="4">#REF!</definedName>
    <definedName name="Table_équipements_projet_85">#REF!</definedName>
    <definedName name="Table_équipements_projet_86" localSheetId="7">#REF!</definedName>
    <definedName name="Table_équipements_projet_86" localSheetId="8">#REF!</definedName>
    <definedName name="Table_équipements_projet_86" localSheetId="9">#REF!</definedName>
    <definedName name="Table_équipements_projet_86" localSheetId="10">#REF!</definedName>
    <definedName name="Table_équipements_projet_86" localSheetId="11">#REF!</definedName>
    <definedName name="Table_équipements_projet_86" localSheetId="12">#REF!</definedName>
    <definedName name="Table_équipements_projet_86" localSheetId="13">#REF!</definedName>
    <definedName name="Table_équipements_projet_86" localSheetId="14">#REF!</definedName>
    <definedName name="Table_équipements_projet_86" localSheetId="15">#REF!</definedName>
    <definedName name="Table_équipements_projet_86" localSheetId="16">#REF!</definedName>
    <definedName name="Table_équipements_projet_86" localSheetId="17">#REF!</definedName>
    <definedName name="Table_équipements_projet_86" localSheetId="18">#REF!</definedName>
    <definedName name="Table_équipements_projet_86" localSheetId="19">#REF!</definedName>
    <definedName name="Table_équipements_projet_86" localSheetId="20">#REF!</definedName>
    <definedName name="Table_équipements_projet_86" localSheetId="21">#REF!</definedName>
    <definedName name="Table_équipements_projet_86" localSheetId="22">#REF!</definedName>
    <definedName name="Table_équipements_projet_86" localSheetId="23">#REF!</definedName>
    <definedName name="Table_équipements_projet_86" localSheetId="24">#REF!</definedName>
    <definedName name="Table_équipements_projet_86" localSheetId="5">#REF!</definedName>
    <definedName name="Table_équipements_projet_86" localSheetId="25">#REF!</definedName>
    <definedName name="Table_équipements_projet_86" localSheetId="4">#REF!</definedName>
    <definedName name="Table_équipements_projet_86">#REF!</definedName>
    <definedName name="Table_équipements_projet_89" localSheetId="7">#REF!</definedName>
    <definedName name="Table_équipements_projet_89" localSheetId="8">#REF!</definedName>
    <definedName name="Table_équipements_projet_89" localSheetId="9">#REF!</definedName>
    <definedName name="Table_équipements_projet_89" localSheetId="10">#REF!</definedName>
    <definedName name="Table_équipements_projet_89" localSheetId="11">#REF!</definedName>
    <definedName name="Table_équipements_projet_89" localSheetId="12">#REF!</definedName>
    <definedName name="Table_équipements_projet_89" localSheetId="13">#REF!</definedName>
    <definedName name="Table_équipements_projet_89" localSheetId="14">#REF!</definedName>
    <definedName name="Table_équipements_projet_89" localSheetId="15">#REF!</definedName>
    <definedName name="Table_équipements_projet_89" localSheetId="16">#REF!</definedName>
    <definedName name="Table_équipements_projet_89" localSheetId="17">#REF!</definedName>
    <definedName name="Table_équipements_projet_89" localSheetId="18">#REF!</definedName>
    <definedName name="Table_équipements_projet_89" localSheetId="19">#REF!</definedName>
    <definedName name="Table_équipements_projet_89" localSheetId="20">#REF!</definedName>
    <definedName name="Table_équipements_projet_89" localSheetId="21">#REF!</definedName>
    <definedName name="Table_équipements_projet_89" localSheetId="22">#REF!</definedName>
    <definedName name="Table_équipements_projet_89" localSheetId="23">#REF!</definedName>
    <definedName name="Table_équipements_projet_89" localSheetId="24">#REF!</definedName>
    <definedName name="Table_équipements_projet_89" localSheetId="5">#REF!</definedName>
    <definedName name="Table_équipements_projet_89" localSheetId="25">#REF!</definedName>
    <definedName name="Table_équipements_projet_89" localSheetId="4">#REF!</definedName>
    <definedName name="Table_équipements_projet_89">#REF!</definedName>
    <definedName name="Table_équipements_projet_91" localSheetId="7">#REF!</definedName>
    <definedName name="Table_équipements_projet_91" localSheetId="8">#REF!</definedName>
    <definedName name="Table_équipements_projet_91" localSheetId="9">#REF!</definedName>
    <definedName name="Table_équipements_projet_91" localSheetId="10">#REF!</definedName>
    <definedName name="Table_équipements_projet_91" localSheetId="11">#REF!</definedName>
    <definedName name="Table_équipements_projet_91" localSheetId="12">#REF!</definedName>
    <definedName name="Table_équipements_projet_91" localSheetId="13">#REF!</definedName>
    <definedName name="Table_équipements_projet_91" localSheetId="14">#REF!</definedName>
    <definedName name="Table_équipements_projet_91" localSheetId="15">#REF!</definedName>
    <definedName name="Table_équipements_projet_91" localSheetId="16">#REF!</definedName>
    <definedName name="Table_équipements_projet_91" localSheetId="17">#REF!</definedName>
    <definedName name="Table_équipements_projet_91" localSheetId="18">#REF!</definedName>
    <definedName name="Table_équipements_projet_91" localSheetId="19">#REF!</definedName>
    <definedName name="Table_équipements_projet_91" localSheetId="20">#REF!</definedName>
    <definedName name="Table_équipements_projet_91" localSheetId="21">#REF!</definedName>
    <definedName name="Table_équipements_projet_91" localSheetId="22">#REF!</definedName>
    <definedName name="Table_équipements_projet_91" localSheetId="23">#REF!</definedName>
    <definedName name="Table_équipements_projet_91" localSheetId="24">#REF!</definedName>
    <definedName name="Table_équipements_projet_91" localSheetId="5">#REF!</definedName>
    <definedName name="Table_équipements_projet_91" localSheetId="25">#REF!</definedName>
    <definedName name="Table_équipements_projet_91" localSheetId="4">#REF!</definedName>
    <definedName name="Table_équipements_projet_91">#REF!</definedName>
    <definedName name="Table_équipements_projet_92" localSheetId="7">#REF!</definedName>
    <definedName name="Table_équipements_projet_92" localSheetId="8">#REF!</definedName>
    <definedName name="Table_équipements_projet_92" localSheetId="9">#REF!</definedName>
    <definedName name="Table_équipements_projet_92" localSheetId="10">#REF!</definedName>
    <definedName name="Table_équipements_projet_92" localSheetId="11">#REF!</definedName>
    <definedName name="Table_équipements_projet_92" localSheetId="12">#REF!</definedName>
    <definedName name="Table_équipements_projet_92" localSheetId="13">#REF!</definedName>
    <definedName name="Table_équipements_projet_92" localSheetId="14">#REF!</definedName>
    <definedName name="Table_équipements_projet_92" localSheetId="15">#REF!</definedName>
    <definedName name="Table_équipements_projet_92" localSheetId="16">#REF!</definedName>
    <definedName name="Table_équipements_projet_92" localSheetId="17">#REF!</definedName>
    <definedName name="Table_équipements_projet_92" localSheetId="18">#REF!</definedName>
    <definedName name="Table_équipements_projet_92" localSheetId="19">#REF!</definedName>
    <definedName name="Table_équipements_projet_92" localSheetId="20">#REF!</definedName>
    <definedName name="Table_équipements_projet_92" localSheetId="21">#REF!</definedName>
    <definedName name="Table_équipements_projet_92" localSheetId="22">#REF!</definedName>
    <definedName name="Table_équipements_projet_92" localSheetId="23">#REF!</definedName>
    <definedName name="Table_équipements_projet_92" localSheetId="24">#REF!</definedName>
    <definedName name="Table_équipements_projet_92" localSheetId="5">#REF!</definedName>
    <definedName name="Table_équipements_projet_92" localSheetId="25">#REF!</definedName>
    <definedName name="Table_équipements_projet_92" localSheetId="4">#REF!</definedName>
    <definedName name="Table_équipements_projet_92">#REF!</definedName>
    <definedName name="Table_équipements_projet_93" localSheetId="7">#REF!</definedName>
    <definedName name="Table_équipements_projet_93" localSheetId="8">#REF!</definedName>
    <definedName name="Table_équipements_projet_93" localSheetId="9">#REF!</definedName>
    <definedName name="Table_équipements_projet_93" localSheetId="10">#REF!</definedName>
    <definedName name="Table_équipements_projet_93" localSheetId="11">#REF!</definedName>
    <definedName name="Table_équipements_projet_93" localSheetId="12">#REF!</definedName>
    <definedName name="Table_équipements_projet_93" localSheetId="13">#REF!</definedName>
    <definedName name="Table_équipements_projet_93" localSheetId="14">#REF!</definedName>
    <definedName name="Table_équipements_projet_93" localSheetId="15">#REF!</definedName>
    <definedName name="Table_équipements_projet_93" localSheetId="16">#REF!</definedName>
    <definedName name="Table_équipements_projet_93" localSheetId="17">#REF!</definedName>
    <definedName name="Table_équipements_projet_93" localSheetId="18">#REF!</definedName>
    <definedName name="Table_équipements_projet_93" localSheetId="19">#REF!</definedName>
    <definedName name="Table_équipements_projet_93" localSheetId="20">#REF!</definedName>
    <definedName name="Table_équipements_projet_93" localSheetId="21">#REF!</definedName>
    <definedName name="Table_équipements_projet_93" localSheetId="22">#REF!</definedName>
    <definedName name="Table_équipements_projet_93" localSheetId="23">#REF!</definedName>
    <definedName name="Table_équipements_projet_93" localSheetId="24">#REF!</definedName>
    <definedName name="Table_équipements_projet_93" localSheetId="5">#REF!</definedName>
    <definedName name="Table_équipements_projet_93" localSheetId="25">#REF!</definedName>
    <definedName name="Table_équipements_projet_93" localSheetId="4">#REF!</definedName>
    <definedName name="Table_équipements_projet_93">#REF!</definedName>
    <definedName name="Table_équipements_projet_94" localSheetId="7">[8]Equipements!#REF!</definedName>
    <definedName name="Table_équipements_projet_94" localSheetId="8">[8]Equipements!#REF!</definedName>
    <definedName name="Table_équipements_projet_94" localSheetId="9">[8]Equipements!#REF!</definedName>
    <definedName name="Table_équipements_projet_94" localSheetId="10">[8]Equipements!#REF!</definedName>
    <definedName name="Table_équipements_projet_94" localSheetId="11">[8]Equipements!#REF!</definedName>
    <definedName name="Table_équipements_projet_94" localSheetId="12">[8]Equipements!#REF!</definedName>
    <definedName name="Table_équipements_projet_94" localSheetId="13">[8]Equipements!#REF!</definedName>
    <definedName name="Table_équipements_projet_94" localSheetId="14">[8]Equipements!#REF!</definedName>
    <definedName name="Table_équipements_projet_94" localSheetId="15">[8]Equipements!#REF!</definedName>
    <definedName name="Table_équipements_projet_94" localSheetId="16">[8]Equipements!#REF!</definedName>
    <definedName name="Table_équipements_projet_94" localSheetId="17">[8]Equipements!#REF!</definedName>
    <definedName name="Table_équipements_projet_94" localSheetId="18">[8]Equipements!#REF!</definedName>
    <definedName name="Table_équipements_projet_94" localSheetId="19">[8]Equipements!#REF!</definedName>
    <definedName name="Table_équipements_projet_94" localSheetId="20">[8]Equipements!#REF!</definedName>
    <definedName name="Table_équipements_projet_94" localSheetId="21">[8]Equipements!#REF!</definedName>
    <definedName name="Table_équipements_projet_94" localSheetId="22">[8]Equipements!#REF!</definedName>
    <definedName name="Table_équipements_projet_94" localSheetId="23">[8]Equipements!#REF!</definedName>
    <definedName name="Table_équipements_projet_94" localSheetId="24">[8]Equipements!#REF!</definedName>
    <definedName name="Table_équipements_projet_94" localSheetId="5">[8]Equipements!#REF!</definedName>
    <definedName name="Table_équipements_projet_94" localSheetId="25">[8]Equipements!#REF!</definedName>
    <definedName name="Table_équipements_projet_94" localSheetId="4">[8]Equipements!#REF!</definedName>
    <definedName name="Table_équipements_projet_94">[8]Equipements!#REF!</definedName>
    <definedName name="Table_équipements_projet_96" localSheetId="7">#REF!</definedName>
    <definedName name="Table_équipements_projet_96" localSheetId="8">#REF!</definedName>
    <definedName name="Table_équipements_projet_96" localSheetId="9">#REF!</definedName>
    <definedName name="Table_équipements_projet_96" localSheetId="10">#REF!</definedName>
    <definedName name="Table_équipements_projet_96" localSheetId="11">#REF!</definedName>
    <definedName name="Table_équipements_projet_96" localSheetId="12">#REF!</definedName>
    <definedName name="Table_équipements_projet_96" localSheetId="13">#REF!</definedName>
    <definedName name="Table_équipements_projet_96" localSheetId="14">#REF!</definedName>
    <definedName name="Table_équipements_projet_96" localSheetId="15">#REF!</definedName>
    <definedName name="Table_équipements_projet_96" localSheetId="16">#REF!</definedName>
    <definedName name="Table_équipements_projet_96" localSheetId="17">#REF!</definedName>
    <definedName name="Table_équipements_projet_96" localSheetId="18">#REF!</definedName>
    <definedName name="Table_équipements_projet_96" localSheetId="19">#REF!</definedName>
    <definedName name="Table_équipements_projet_96" localSheetId="20">#REF!</definedName>
    <definedName name="Table_équipements_projet_96" localSheetId="21">#REF!</definedName>
    <definedName name="Table_équipements_projet_96" localSheetId="22">#REF!</definedName>
    <definedName name="Table_équipements_projet_96" localSheetId="23">#REF!</definedName>
    <definedName name="Table_équipements_projet_96" localSheetId="24">#REF!</definedName>
    <definedName name="Table_équipements_projet_96" localSheetId="5">#REF!</definedName>
    <definedName name="Table_équipements_projet_96" localSheetId="25">#REF!</definedName>
    <definedName name="Table_équipements_projet_96" localSheetId="4">#REF!</definedName>
    <definedName name="Table_équipements_projet_96">#REF!</definedName>
    <definedName name="Table_équipements_projet_99" localSheetId="7">#REF!</definedName>
    <definedName name="Table_équipements_projet_99" localSheetId="8">#REF!</definedName>
    <definedName name="Table_équipements_projet_99" localSheetId="9">#REF!</definedName>
    <definedName name="Table_équipements_projet_99" localSheetId="10">#REF!</definedName>
    <definedName name="Table_équipements_projet_99" localSheetId="11">#REF!</definedName>
    <definedName name="Table_équipements_projet_99" localSheetId="12">#REF!</definedName>
    <definedName name="Table_équipements_projet_99" localSheetId="13">#REF!</definedName>
    <definedName name="Table_équipements_projet_99" localSheetId="14">#REF!</definedName>
    <definedName name="Table_équipements_projet_99" localSheetId="15">#REF!</definedName>
    <definedName name="Table_équipements_projet_99" localSheetId="16">#REF!</definedName>
    <definedName name="Table_équipements_projet_99" localSheetId="17">#REF!</definedName>
    <definedName name="Table_équipements_projet_99" localSheetId="18">#REF!</definedName>
    <definedName name="Table_équipements_projet_99" localSheetId="19">#REF!</definedName>
    <definedName name="Table_équipements_projet_99" localSheetId="20">#REF!</definedName>
    <definedName name="Table_équipements_projet_99" localSheetId="21">#REF!</definedName>
    <definedName name="Table_équipements_projet_99" localSheetId="22">#REF!</definedName>
    <definedName name="Table_équipements_projet_99" localSheetId="23">#REF!</definedName>
    <definedName name="Table_équipements_projet_99" localSheetId="24">#REF!</definedName>
    <definedName name="Table_équipements_projet_99" localSheetId="5">#REF!</definedName>
    <definedName name="Table_équipements_projet_99" localSheetId="25">#REF!</definedName>
    <definedName name="Table_équipements_projet_99" localSheetId="4">#REF!</definedName>
    <definedName name="Table_équipements_projet_99">#REF!</definedName>
    <definedName name="Table_états">[8]Tables_référence!$D$3:$E$6</definedName>
    <definedName name="Table_ouvrages">[8]Equipements!$A$3:$B$11</definedName>
    <definedName name="Table_pôles" localSheetId="7">#REF!</definedName>
    <definedName name="Table_pôles" localSheetId="8">#REF!</definedName>
    <definedName name="Table_pôles" localSheetId="9">#REF!</definedName>
    <definedName name="Table_pôles" localSheetId="10">#REF!</definedName>
    <definedName name="Table_pôles" localSheetId="11">#REF!</definedName>
    <definedName name="Table_pôles" localSheetId="12">#REF!</definedName>
    <definedName name="Table_pôles" localSheetId="13">#REF!</definedName>
    <definedName name="Table_pôles" localSheetId="14">#REF!</definedName>
    <definedName name="Table_pôles" localSheetId="15">#REF!</definedName>
    <definedName name="Table_pôles" localSheetId="16">#REF!</definedName>
    <definedName name="Table_pôles" localSheetId="17">#REF!</definedName>
    <definedName name="Table_pôles" localSheetId="18">#REF!</definedName>
    <definedName name="Table_pôles" localSheetId="19">#REF!</definedName>
    <definedName name="Table_pôles" localSheetId="20">#REF!</definedName>
    <definedName name="Table_pôles" localSheetId="21">#REF!</definedName>
    <definedName name="Table_pôles" localSheetId="22">#REF!</definedName>
    <definedName name="Table_pôles" localSheetId="23">#REF!</definedName>
    <definedName name="Table_pôles" localSheetId="24">#REF!</definedName>
    <definedName name="Table_pôles" localSheetId="5">#REF!</definedName>
    <definedName name="Table_pôles" localSheetId="25">#REF!</definedName>
    <definedName name="Table_pôles" localSheetId="4">#REF!</definedName>
    <definedName name="Table_pôles">#REF!</definedName>
    <definedName name="Table_priorités">[8]Tables_référence!$D$9:$E$12</definedName>
    <definedName name="Table_sites_1" localSheetId="7">#REF!</definedName>
    <definedName name="Table_sites_1" localSheetId="8">#REF!</definedName>
    <definedName name="Table_sites_1" localSheetId="9">#REF!</definedName>
    <definedName name="Table_sites_1" localSheetId="10">#REF!</definedName>
    <definedName name="Table_sites_1" localSheetId="11">#REF!</definedName>
    <definedName name="Table_sites_1" localSheetId="12">#REF!</definedName>
    <definedName name="Table_sites_1" localSheetId="13">#REF!</definedName>
    <definedName name="Table_sites_1" localSheetId="14">#REF!</definedName>
    <definedName name="Table_sites_1" localSheetId="15">#REF!</definedName>
    <definedName name="Table_sites_1" localSheetId="16">#REF!</definedName>
    <definedName name="Table_sites_1" localSheetId="17">#REF!</definedName>
    <definedName name="Table_sites_1" localSheetId="18">#REF!</definedName>
    <definedName name="Table_sites_1" localSheetId="19">#REF!</definedName>
    <definedName name="Table_sites_1" localSheetId="20">#REF!</definedName>
    <definedName name="Table_sites_1" localSheetId="21">#REF!</definedName>
    <definedName name="Table_sites_1" localSheetId="22">#REF!</definedName>
    <definedName name="Table_sites_1" localSheetId="23">#REF!</definedName>
    <definedName name="Table_sites_1" localSheetId="24">#REF!</definedName>
    <definedName name="Table_sites_1" localSheetId="5">#REF!</definedName>
    <definedName name="Table_sites_1" localSheetId="25">#REF!</definedName>
    <definedName name="Table_sites_1" localSheetId="4">#REF!</definedName>
    <definedName name="Table_sites_1">#REF!</definedName>
    <definedName name="Table_sites_10" localSheetId="7">#REF!</definedName>
    <definedName name="Table_sites_10" localSheetId="8">#REF!</definedName>
    <definedName name="Table_sites_10" localSheetId="9">#REF!</definedName>
    <definedName name="Table_sites_10" localSheetId="10">#REF!</definedName>
    <definedName name="Table_sites_10" localSheetId="11">#REF!</definedName>
    <definedName name="Table_sites_10" localSheetId="12">#REF!</definedName>
    <definedName name="Table_sites_10" localSheetId="13">#REF!</definedName>
    <definedName name="Table_sites_10" localSheetId="14">#REF!</definedName>
    <definedName name="Table_sites_10" localSheetId="15">#REF!</definedName>
    <definedName name="Table_sites_10" localSheetId="16">#REF!</definedName>
    <definedName name="Table_sites_10" localSheetId="17">#REF!</definedName>
    <definedName name="Table_sites_10" localSheetId="18">#REF!</definedName>
    <definedName name="Table_sites_10" localSheetId="19">#REF!</definedName>
    <definedName name="Table_sites_10" localSheetId="20">#REF!</definedName>
    <definedName name="Table_sites_10" localSheetId="21">#REF!</definedName>
    <definedName name="Table_sites_10" localSheetId="22">#REF!</definedName>
    <definedName name="Table_sites_10" localSheetId="23">#REF!</definedName>
    <definedName name="Table_sites_10" localSheetId="24">#REF!</definedName>
    <definedName name="Table_sites_10" localSheetId="5">#REF!</definedName>
    <definedName name="Table_sites_10" localSheetId="25">#REF!</definedName>
    <definedName name="Table_sites_10" localSheetId="4">#REF!</definedName>
    <definedName name="Table_sites_10">#REF!</definedName>
    <definedName name="Table_sites_11" localSheetId="7">#REF!</definedName>
    <definedName name="Table_sites_11" localSheetId="8">#REF!</definedName>
    <definedName name="Table_sites_11" localSheetId="9">#REF!</definedName>
    <definedName name="Table_sites_11" localSheetId="10">#REF!</definedName>
    <definedName name="Table_sites_11" localSheetId="11">#REF!</definedName>
    <definedName name="Table_sites_11" localSheetId="12">#REF!</definedName>
    <definedName name="Table_sites_11" localSheetId="13">#REF!</definedName>
    <definedName name="Table_sites_11" localSheetId="14">#REF!</definedName>
    <definedName name="Table_sites_11" localSheetId="15">#REF!</definedName>
    <definedName name="Table_sites_11" localSheetId="16">#REF!</definedName>
    <definedName name="Table_sites_11" localSheetId="17">#REF!</definedName>
    <definedName name="Table_sites_11" localSheetId="18">#REF!</definedName>
    <definedName name="Table_sites_11" localSheetId="19">#REF!</definedName>
    <definedName name="Table_sites_11" localSheetId="20">#REF!</definedName>
    <definedName name="Table_sites_11" localSheetId="21">#REF!</definedName>
    <definedName name="Table_sites_11" localSheetId="22">#REF!</definedName>
    <definedName name="Table_sites_11" localSheetId="23">#REF!</definedName>
    <definedName name="Table_sites_11" localSheetId="24">#REF!</definedName>
    <definedName name="Table_sites_11" localSheetId="5">#REF!</definedName>
    <definedName name="Table_sites_11" localSheetId="25">#REF!</definedName>
    <definedName name="Table_sites_11" localSheetId="4">#REF!</definedName>
    <definedName name="Table_sites_11">#REF!</definedName>
    <definedName name="Table_sites_12" localSheetId="7">#REF!</definedName>
    <definedName name="Table_sites_12" localSheetId="8">#REF!</definedName>
    <definedName name="Table_sites_12" localSheetId="9">#REF!</definedName>
    <definedName name="Table_sites_12" localSheetId="10">#REF!</definedName>
    <definedName name="Table_sites_12" localSheetId="11">#REF!</definedName>
    <definedName name="Table_sites_12" localSheetId="12">#REF!</definedName>
    <definedName name="Table_sites_12" localSheetId="13">#REF!</definedName>
    <definedName name="Table_sites_12" localSheetId="14">#REF!</definedName>
    <definedName name="Table_sites_12" localSheetId="15">#REF!</definedName>
    <definedName name="Table_sites_12" localSheetId="16">#REF!</definedName>
    <definedName name="Table_sites_12" localSheetId="17">#REF!</definedName>
    <definedName name="Table_sites_12" localSheetId="18">#REF!</definedName>
    <definedName name="Table_sites_12" localSheetId="19">#REF!</definedName>
    <definedName name="Table_sites_12" localSheetId="20">#REF!</definedName>
    <definedName name="Table_sites_12" localSheetId="21">#REF!</definedName>
    <definedName name="Table_sites_12" localSheetId="22">#REF!</definedName>
    <definedName name="Table_sites_12" localSheetId="23">#REF!</definedName>
    <definedName name="Table_sites_12" localSheetId="24">#REF!</definedName>
    <definedName name="Table_sites_12" localSheetId="5">#REF!</definedName>
    <definedName name="Table_sites_12" localSheetId="25">#REF!</definedName>
    <definedName name="Table_sites_12" localSheetId="4">#REF!</definedName>
    <definedName name="Table_sites_12">#REF!</definedName>
    <definedName name="Table_sites_13" localSheetId="7">#REF!</definedName>
    <definedName name="Table_sites_13" localSheetId="8">#REF!</definedName>
    <definedName name="Table_sites_13" localSheetId="9">#REF!</definedName>
    <definedName name="Table_sites_13" localSheetId="10">#REF!</definedName>
    <definedName name="Table_sites_13" localSheetId="11">#REF!</definedName>
    <definedName name="Table_sites_13" localSheetId="12">#REF!</definedName>
    <definedName name="Table_sites_13" localSheetId="13">#REF!</definedName>
    <definedName name="Table_sites_13" localSheetId="14">#REF!</definedName>
    <definedName name="Table_sites_13" localSheetId="15">#REF!</definedName>
    <definedName name="Table_sites_13" localSheetId="16">#REF!</definedName>
    <definedName name="Table_sites_13" localSheetId="17">#REF!</definedName>
    <definedName name="Table_sites_13" localSheetId="18">#REF!</definedName>
    <definedName name="Table_sites_13" localSheetId="19">#REF!</definedName>
    <definedName name="Table_sites_13" localSheetId="20">#REF!</definedName>
    <definedName name="Table_sites_13" localSheetId="21">#REF!</definedName>
    <definedName name="Table_sites_13" localSheetId="22">#REF!</definedName>
    <definedName name="Table_sites_13" localSheetId="23">#REF!</definedName>
    <definedName name="Table_sites_13" localSheetId="24">#REF!</definedName>
    <definedName name="Table_sites_13" localSheetId="5">#REF!</definedName>
    <definedName name="Table_sites_13" localSheetId="25">#REF!</definedName>
    <definedName name="Table_sites_13" localSheetId="4">#REF!</definedName>
    <definedName name="Table_sites_13">#REF!</definedName>
    <definedName name="Table_sites_2" localSheetId="7">#REF!</definedName>
    <definedName name="Table_sites_2" localSheetId="8">#REF!</definedName>
    <definedName name="Table_sites_2" localSheetId="9">#REF!</definedName>
    <definedName name="Table_sites_2" localSheetId="10">#REF!</definedName>
    <definedName name="Table_sites_2" localSheetId="11">#REF!</definedName>
    <definedName name="Table_sites_2" localSheetId="12">#REF!</definedName>
    <definedName name="Table_sites_2" localSheetId="13">#REF!</definedName>
    <definedName name="Table_sites_2" localSheetId="14">#REF!</definedName>
    <definedName name="Table_sites_2" localSheetId="15">#REF!</definedName>
    <definedName name="Table_sites_2" localSheetId="16">#REF!</definedName>
    <definedName name="Table_sites_2" localSheetId="17">#REF!</definedName>
    <definedName name="Table_sites_2" localSheetId="18">#REF!</definedName>
    <definedName name="Table_sites_2" localSheetId="19">#REF!</definedName>
    <definedName name="Table_sites_2" localSheetId="20">#REF!</definedName>
    <definedName name="Table_sites_2" localSheetId="21">#REF!</definedName>
    <definedName name="Table_sites_2" localSheetId="22">#REF!</definedName>
    <definedName name="Table_sites_2" localSheetId="23">#REF!</definedName>
    <definedName name="Table_sites_2" localSheetId="24">#REF!</definedName>
    <definedName name="Table_sites_2" localSheetId="5">#REF!</definedName>
    <definedName name="Table_sites_2" localSheetId="25">#REF!</definedName>
    <definedName name="Table_sites_2" localSheetId="4">#REF!</definedName>
    <definedName name="Table_sites_2">#REF!</definedName>
    <definedName name="Table_sites_3" localSheetId="7">#REF!</definedName>
    <definedName name="Table_sites_3" localSheetId="8">#REF!</definedName>
    <definedName name="Table_sites_3" localSheetId="9">#REF!</definedName>
    <definedName name="Table_sites_3" localSheetId="10">#REF!</definedName>
    <definedName name="Table_sites_3" localSheetId="11">#REF!</definedName>
    <definedName name="Table_sites_3" localSheetId="12">#REF!</definedName>
    <definedName name="Table_sites_3" localSheetId="13">#REF!</definedName>
    <definedName name="Table_sites_3" localSheetId="14">#REF!</definedName>
    <definedName name="Table_sites_3" localSheetId="15">#REF!</definedName>
    <definedName name="Table_sites_3" localSheetId="16">#REF!</definedName>
    <definedName name="Table_sites_3" localSheetId="17">#REF!</definedName>
    <definedName name="Table_sites_3" localSheetId="18">#REF!</definedName>
    <definedName name="Table_sites_3" localSheetId="19">#REF!</definedName>
    <definedName name="Table_sites_3" localSheetId="20">#REF!</definedName>
    <definedName name="Table_sites_3" localSheetId="21">#REF!</definedName>
    <definedName name="Table_sites_3" localSheetId="22">#REF!</definedName>
    <definedName name="Table_sites_3" localSheetId="23">#REF!</definedName>
    <definedName name="Table_sites_3" localSheetId="24">#REF!</definedName>
    <definedName name="Table_sites_3" localSheetId="5">#REF!</definedName>
    <definedName name="Table_sites_3" localSheetId="25">#REF!</definedName>
    <definedName name="Table_sites_3" localSheetId="4">#REF!</definedName>
    <definedName name="Table_sites_3">#REF!</definedName>
    <definedName name="Table_sites_4" localSheetId="7">#REF!</definedName>
    <definedName name="Table_sites_4" localSheetId="8">#REF!</definedName>
    <definedName name="Table_sites_4" localSheetId="9">#REF!</definedName>
    <definedName name="Table_sites_4" localSheetId="10">#REF!</definedName>
    <definedName name="Table_sites_4" localSheetId="11">#REF!</definedName>
    <definedName name="Table_sites_4" localSheetId="12">#REF!</definedName>
    <definedName name="Table_sites_4" localSheetId="13">#REF!</definedName>
    <definedName name="Table_sites_4" localSheetId="14">#REF!</definedName>
    <definedName name="Table_sites_4" localSheetId="15">#REF!</definedName>
    <definedName name="Table_sites_4" localSheetId="16">#REF!</definedName>
    <definedName name="Table_sites_4" localSheetId="17">#REF!</definedName>
    <definedName name="Table_sites_4" localSheetId="18">#REF!</definedName>
    <definedName name="Table_sites_4" localSheetId="19">#REF!</definedName>
    <definedName name="Table_sites_4" localSheetId="20">#REF!</definedName>
    <definedName name="Table_sites_4" localSheetId="21">#REF!</definedName>
    <definedName name="Table_sites_4" localSheetId="22">#REF!</definedName>
    <definedName name="Table_sites_4" localSheetId="23">#REF!</definedName>
    <definedName name="Table_sites_4" localSheetId="24">#REF!</definedName>
    <definedName name="Table_sites_4" localSheetId="5">#REF!</definedName>
    <definedName name="Table_sites_4" localSheetId="25">#REF!</definedName>
    <definedName name="Table_sites_4" localSheetId="4">#REF!</definedName>
    <definedName name="Table_sites_4">#REF!</definedName>
    <definedName name="Table_sites_5" localSheetId="7">#REF!</definedName>
    <definedName name="Table_sites_5" localSheetId="8">#REF!</definedName>
    <definedName name="Table_sites_5" localSheetId="9">#REF!</definedName>
    <definedName name="Table_sites_5" localSheetId="10">#REF!</definedName>
    <definedName name="Table_sites_5" localSheetId="11">#REF!</definedName>
    <definedName name="Table_sites_5" localSheetId="12">#REF!</definedName>
    <definedName name="Table_sites_5" localSheetId="13">#REF!</definedName>
    <definedName name="Table_sites_5" localSheetId="14">#REF!</definedName>
    <definedName name="Table_sites_5" localSheetId="15">#REF!</definedName>
    <definedName name="Table_sites_5" localSheetId="16">#REF!</definedName>
    <definedName name="Table_sites_5" localSheetId="17">#REF!</definedName>
    <definedName name="Table_sites_5" localSheetId="18">#REF!</definedName>
    <definedName name="Table_sites_5" localSheetId="19">#REF!</definedName>
    <definedName name="Table_sites_5" localSheetId="20">#REF!</definedName>
    <definedName name="Table_sites_5" localSheetId="21">#REF!</definedName>
    <definedName name="Table_sites_5" localSheetId="22">#REF!</definedName>
    <definedName name="Table_sites_5" localSheetId="23">#REF!</definedName>
    <definedName name="Table_sites_5" localSheetId="24">#REF!</definedName>
    <definedName name="Table_sites_5" localSheetId="5">#REF!</definedName>
    <definedName name="Table_sites_5" localSheetId="25">#REF!</definedName>
    <definedName name="Table_sites_5" localSheetId="4">#REF!</definedName>
    <definedName name="Table_sites_5">#REF!</definedName>
    <definedName name="Table_sites_6" localSheetId="7">#REF!</definedName>
    <definedName name="Table_sites_6" localSheetId="8">#REF!</definedName>
    <definedName name="Table_sites_6" localSheetId="9">#REF!</definedName>
    <definedName name="Table_sites_6" localSheetId="10">#REF!</definedName>
    <definedName name="Table_sites_6" localSheetId="11">#REF!</definedName>
    <definedName name="Table_sites_6" localSheetId="12">#REF!</definedName>
    <definedName name="Table_sites_6" localSheetId="13">#REF!</definedName>
    <definedName name="Table_sites_6" localSheetId="14">#REF!</definedName>
    <definedName name="Table_sites_6" localSheetId="15">#REF!</definedName>
    <definedName name="Table_sites_6" localSheetId="16">#REF!</definedName>
    <definedName name="Table_sites_6" localSheetId="17">#REF!</definedName>
    <definedName name="Table_sites_6" localSheetId="18">#REF!</definedName>
    <definedName name="Table_sites_6" localSheetId="19">#REF!</definedName>
    <definedName name="Table_sites_6" localSheetId="20">#REF!</definedName>
    <definedName name="Table_sites_6" localSheetId="21">#REF!</definedName>
    <definedName name="Table_sites_6" localSheetId="22">#REF!</definedName>
    <definedName name="Table_sites_6" localSheetId="23">#REF!</definedName>
    <definedName name="Table_sites_6" localSheetId="24">#REF!</definedName>
    <definedName name="Table_sites_6" localSheetId="5">#REF!</definedName>
    <definedName name="Table_sites_6" localSheetId="25">#REF!</definedName>
    <definedName name="Table_sites_6" localSheetId="4">#REF!</definedName>
    <definedName name="Table_sites_6">#REF!</definedName>
    <definedName name="Table_sites_7" localSheetId="7">#REF!</definedName>
    <definedName name="Table_sites_7" localSheetId="8">#REF!</definedName>
    <definedName name="Table_sites_7" localSheetId="9">#REF!</definedName>
    <definedName name="Table_sites_7" localSheetId="10">#REF!</definedName>
    <definedName name="Table_sites_7" localSheetId="11">#REF!</definedName>
    <definedName name="Table_sites_7" localSheetId="12">#REF!</definedName>
    <definedName name="Table_sites_7" localSheetId="13">#REF!</definedName>
    <definedName name="Table_sites_7" localSheetId="14">#REF!</definedName>
    <definedName name="Table_sites_7" localSheetId="15">#REF!</definedName>
    <definedName name="Table_sites_7" localSheetId="16">#REF!</definedName>
    <definedName name="Table_sites_7" localSheetId="17">#REF!</definedName>
    <definedName name="Table_sites_7" localSheetId="18">#REF!</definedName>
    <definedName name="Table_sites_7" localSheetId="19">#REF!</definedName>
    <definedName name="Table_sites_7" localSheetId="20">#REF!</definedName>
    <definedName name="Table_sites_7" localSheetId="21">#REF!</definedName>
    <definedName name="Table_sites_7" localSheetId="22">#REF!</definedName>
    <definedName name="Table_sites_7" localSheetId="23">#REF!</definedName>
    <definedName name="Table_sites_7" localSheetId="24">#REF!</definedName>
    <definedName name="Table_sites_7" localSheetId="5">#REF!</definedName>
    <definedName name="Table_sites_7" localSheetId="25">#REF!</definedName>
    <definedName name="Table_sites_7" localSheetId="4">#REF!</definedName>
    <definedName name="Table_sites_7">#REF!</definedName>
    <definedName name="Table_sites_8" localSheetId="7">#REF!</definedName>
    <definedName name="Table_sites_8" localSheetId="8">#REF!</definedName>
    <definedName name="Table_sites_8" localSheetId="9">#REF!</definedName>
    <definedName name="Table_sites_8" localSheetId="10">#REF!</definedName>
    <definedName name="Table_sites_8" localSheetId="11">#REF!</definedName>
    <definedName name="Table_sites_8" localSheetId="12">#REF!</definedName>
    <definedName name="Table_sites_8" localSheetId="13">#REF!</definedName>
    <definedName name="Table_sites_8" localSheetId="14">#REF!</definedName>
    <definedName name="Table_sites_8" localSheetId="15">#REF!</definedName>
    <definedName name="Table_sites_8" localSheetId="16">#REF!</definedName>
    <definedName name="Table_sites_8" localSheetId="17">#REF!</definedName>
    <definedName name="Table_sites_8" localSheetId="18">#REF!</definedName>
    <definedName name="Table_sites_8" localSheetId="19">#REF!</definedName>
    <definedName name="Table_sites_8" localSheetId="20">#REF!</definedName>
    <definedName name="Table_sites_8" localSheetId="21">#REF!</definedName>
    <definedName name="Table_sites_8" localSheetId="22">#REF!</definedName>
    <definedName name="Table_sites_8" localSheetId="23">#REF!</definedName>
    <definedName name="Table_sites_8" localSheetId="24">#REF!</definedName>
    <definedName name="Table_sites_8" localSheetId="5">#REF!</definedName>
    <definedName name="Table_sites_8" localSheetId="25">#REF!</definedName>
    <definedName name="Table_sites_8" localSheetId="4">#REF!</definedName>
    <definedName name="Table_sites_8">#REF!</definedName>
    <definedName name="Table_sites_9" localSheetId="7">#REF!</definedName>
    <definedName name="Table_sites_9" localSheetId="8">#REF!</definedName>
    <definedName name="Table_sites_9" localSheetId="9">#REF!</definedName>
    <definedName name="Table_sites_9" localSheetId="10">#REF!</definedName>
    <definedName name="Table_sites_9" localSheetId="11">#REF!</definedName>
    <definedName name="Table_sites_9" localSheetId="12">#REF!</definedName>
    <definedName name="Table_sites_9" localSheetId="13">#REF!</definedName>
    <definedName name="Table_sites_9" localSheetId="14">#REF!</definedName>
    <definedName name="Table_sites_9" localSheetId="15">#REF!</definedName>
    <definedName name="Table_sites_9" localSheetId="16">#REF!</definedName>
    <definedName name="Table_sites_9" localSheetId="17">#REF!</definedName>
    <definedName name="Table_sites_9" localSheetId="18">#REF!</definedName>
    <definedName name="Table_sites_9" localSheetId="19">#REF!</definedName>
    <definedName name="Table_sites_9" localSheetId="20">#REF!</definedName>
    <definedName name="Table_sites_9" localSheetId="21">#REF!</definedName>
    <definedName name="Table_sites_9" localSheetId="22">#REF!</definedName>
    <definedName name="Table_sites_9" localSheetId="23">#REF!</definedName>
    <definedName name="Table_sites_9" localSheetId="24">#REF!</definedName>
    <definedName name="Table_sites_9" localSheetId="5">#REF!</definedName>
    <definedName name="Table_sites_9" localSheetId="25">#REF!</definedName>
    <definedName name="Table_sites_9" localSheetId="4">#REF!</definedName>
    <definedName name="Table_sites_9">#REF!</definedName>
    <definedName name="Table_urgences">[8]Tables_référence!$A$3:$B$6</definedName>
    <definedName name="type" localSheetId="7">#REF!</definedName>
    <definedName name="type" localSheetId="8">#REF!</definedName>
    <definedName name="type" localSheetId="9">#REF!</definedName>
    <definedName name="type" localSheetId="10">#REF!</definedName>
    <definedName name="type" localSheetId="11">#REF!</definedName>
    <definedName name="type" localSheetId="12">#REF!</definedName>
    <definedName name="type" localSheetId="13">#REF!</definedName>
    <definedName name="type" localSheetId="14">#REF!</definedName>
    <definedName name="type" localSheetId="15">#REF!</definedName>
    <definedName name="type" localSheetId="16">#REF!</definedName>
    <definedName name="type" localSheetId="17">#REF!</definedName>
    <definedName name="type" localSheetId="18">#REF!</definedName>
    <definedName name="type" localSheetId="19">#REF!</definedName>
    <definedName name="type" localSheetId="20">#REF!</definedName>
    <definedName name="type" localSheetId="21">#REF!</definedName>
    <definedName name="type" localSheetId="22">#REF!</definedName>
    <definedName name="type" localSheetId="23">#REF!</definedName>
    <definedName name="type" localSheetId="24">#REF!</definedName>
    <definedName name="type" localSheetId="5">#REF!</definedName>
    <definedName name="type" localSheetId="25">#REF!</definedName>
    <definedName name="type" localSheetId="4">#REF!</definedName>
    <definedName name="type">#REF!</definedName>
    <definedName name="type_isolation">[6]Hypothèses!$A$23:$A$25</definedName>
    <definedName name="type2" localSheetId="7">#REF!</definedName>
    <definedName name="type2" localSheetId="8">#REF!</definedName>
    <definedName name="type2" localSheetId="9">#REF!</definedName>
    <definedName name="type2" localSheetId="10">#REF!</definedName>
    <definedName name="type2" localSheetId="11">#REF!</definedName>
    <definedName name="type2" localSheetId="12">#REF!</definedName>
    <definedName name="type2" localSheetId="13">#REF!</definedName>
    <definedName name="type2" localSheetId="14">#REF!</definedName>
    <definedName name="type2" localSheetId="15">#REF!</definedName>
    <definedName name="type2" localSheetId="16">#REF!</definedName>
    <definedName name="type2" localSheetId="17">#REF!</definedName>
    <definedName name="type2" localSheetId="18">#REF!</definedName>
    <definedName name="type2" localSheetId="19">#REF!</definedName>
    <definedName name="type2" localSheetId="20">#REF!</definedName>
    <definedName name="type2" localSheetId="21">#REF!</definedName>
    <definedName name="type2" localSheetId="22">#REF!</definedName>
    <definedName name="type2" localSheetId="23">#REF!</definedName>
    <definedName name="type2" localSheetId="24">#REF!</definedName>
    <definedName name="type2" localSheetId="5">#REF!</definedName>
    <definedName name="type2" localSheetId="25">#REF!</definedName>
    <definedName name="type2" localSheetId="4">#REF!</definedName>
    <definedName name="type2">#REF!</definedName>
    <definedName name="Unités_ECS">'[6]Hypothèses ECS'!$C$5:$C$8</definedName>
    <definedName name="Usages_ECS">'[6]Hypothèses ECS'!$A$5:$A$8</definedName>
    <definedName name="vitrages">[1]Outils!$EF$64:$EF$87</definedName>
    <definedName name="X" localSheetId="7">[8]Equipements!#REF!</definedName>
    <definedName name="X" localSheetId="8">[8]Equipements!#REF!</definedName>
    <definedName name="X" localSheetId="9">[8]Equipements!#REF!</definedName>
    <definedName name="X" localSheetId="10">[8]Equipements!#REF!</definedName>
    <definedName name="X" localSheetId="11">[8]Equipements!#REF!</definedName>
    <definedName name="X" localSheetId="12">[8]Equipements!#REF!</definedName>
    <definedName name="X" localSheetId="13">[8]Equipements!#REF!</definedName>
    <definedName name="X" localSheetId="14">[8]Equipements!#REF!</definedName>
    <definedName name="X" localSheetId="15">[8]Equipements!#REF!</definedName>
    <definedName name="X" localSheetId="16">[8]Equipements!#REF!</definedName>
    <definedName name="X" localSheetId="17">[8]Equipements!#REF!</definedName>
    <definedName name="X" localSheetId="18">[8]Equipements!#REF!</definedName>
    <definedName name="X" localSheetId="19">[8]Equipements!#REF!</definedName>
    <definedName name="X" localSheetId="20">[8]Equipements!#REF!</definedName>
    <definedName name="X" localSheetId="21">[8]Equipements!#REF!</definedName>
    <definedName name="X" localSheetId="22">[8]Equipements!#REF!</definedName>
    <definedName name="X" localSheetId="23">[8]Equipements!#REF!</definedName>
    <definedName name="X" localSheetId="24">[8]Equipements!#REF!</definedName>
    <definedName name="X" localSheetId="5">[8]Equipements!#REF!</definedName>
    <definedName name="X" localSheetId="25">[8]Equipements!#REF!</definedName>
    <definedName name="X" localSheetId="4">[8]Equipements!#REF!</definedName>
    <definedName name="X">[8]Equipements!#REF!</definedName>
    <definedName name="_xlnm.Print_Area" localSheetId="7">A.1!$A$1:$AB$41</definedName>
    <definedName name="_xlnm.Print_Area" localSheetId="8">A.2!$A$1:$AB$41</definedName>
    <definedName name="_xlnm.Print_Area" localSheetId="9">A.3!$A$1:$AB$42</definedName>
    <definedName name="_xlnm.Print_Area" localSheetId="10">B.1!$A$1:$AB$41</definedName>
    <definedName name="_xlnm.Print_Area" localSheetId="11">B.2!$A$1:$AB$41</definedName>
    <definedName name="_xlnm.Print_Area" localSheetId="12">B.3!$A$1:$AB$41</definedName>
    <definedName name="_xlnm.Print_Area" localSheetId="13">B.4!$A$1:$AB$41</definedName>
    <definedName name="_xlnm.Print_Area" localSheetId="14">'C.1'!$A$1:$AB$41</definedName>
    <definedName name="_xlnm.Print_Area" localSheetId="15">'C.2'!$A$1:$AB$41</definedName>
    <definedName name="_xlnm.Print_Area" localSheetId="16">'C.3'!$A$1:$AB$41</definedName>
    <definedName name="_xlnm.Print_Area" localSheetId="17">D.1!$A$1:$AB$41</definedName>
    <definedName name="_xlnm.Print_Area" localSheetId="18">D.2!$A$1:$AB$41</definedName>
    <definedName name="_xlnm.Print_Area" localSheetId="19">D.3!$A$1:$AB$41</definedName>
    <definedName name="_xlnm.Print_Area" localSheetId="20">D.4!$A$1:$AB$42</definedName>
    <definedName name="_xlnm.Print_Area" localSheetId="21">E.1!$A$1:$AB$41</definedName>
    <definedName name="_xlnm.Print_Area" localSheetId="22">E.2!$A$1:$AB$41</definedName>
    <definedName name="_xlnm.Print_Area" localSheetId="23">E.3!$A$1:$AB$41</definedName>
    <definedName name="_xlnm.Print_Area" localSheetId="24">E.4!$A$1:$AB$41</definedName>
    <definedName name="_xlnm.Print_Area" localSheetId="5">EES!$B$1:$AC$68</definedName>
    <definedName name="_xlnm.Print_Area" localSheetId="25">F.1!$A$1:$AB$41</definedName>
    <definedName name="_xlnm.Print_Area" localSheetId="26">F.2!$A$1:$AB$41</definedName>
    <definedName name="_xlnm.Print_Area" localSheetId="27">Model!$A$1:$AB$41</definedName>
    <definedName name="_xlnm.Print_Area" localSheetId="4">'Outil de suivi'!$C$2:$AF$310</definedName>
    <definedName name="_xlnm.Print_Area" localSheetId="2">Sommaire!$C$2:$AB$69</definedName>
    <definedName name="zone_H">[6]Hypothèses!$K$6:$K$13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248" l="1"/>
  <c r="D60" i="248"/>
  <c r="A4" i="270"/>
  <c r="A4" i="271"/>
  <c r="H61" i="55" a="1"/>
  <c r="H61" i="55" s="1"/>
  <c r="H62" i="55" a="1"/>
  <c r="H62" i="55" s="1"/>
  <c r="H63" i="55" a="1"/>
  <c r="H63" i="55" s="1"/>
  <c r="AA4" i="293"/>
  <c r="AC2" i="293" s="1"/>
  <c r="A4" i="293"/>
  <c r="D6" i="269"/>
  <c r="T14" i="292"/>
  <c r="S14" i="292"/>
  <c r="CI3" i="292"/>
  <c r="CI26" i="292" s="1"/>
  <c r="BR3" i="292"/>
  <c r="BR13" i="292"/>
  <c r="BA3" i="292"/>
  <c r="BA8" i="292" s="1"/>
  <c r="AJ3" i="292"/>
  <c r="AJ8" i="292"/>
  <c r="S3" i="292"/>
  <c r="S8" i="292" s="1"/>
  <c r="B3" i="292"/>
  <c r="B13" i="292"/>
  <c r="A4" i="283"/>
  <c r="A4" i="289"/>
  <c r="A4" i="290"/>
  <c r="A4" i="288"/>
  <c r="A4" i="287"/>
  <c r="A4" i="277"/>
  <c r="AA4" i="290"/>
  <c r="AC2" i="290" s="1"/>
  <c r="AA4" i="289"/>
  <c r="AC2" i="289" s="1"/>
  <c r="AA4" i="288"/>
  <c r="AC2" i="288" s="1"/>
  <c r="AA4" i="287"/>
  <c r="AC2" i="287" s="1"/>
  <c r="AA4" i="285"/>
  <c r="AC2" i="285" s="1"/>
  <c r="A4" i="285"/>
  <c r="AA4" i="284"/>
  <c r="AC2" i="284" s="1"/>
  <c r="A4" i="284"/>
  <c r="AA4" i="283"/>
  <c r="AC2" i="283" s="1"/>
  <c r="AA4" i="282"/>
  <c r="AC2" i="282" s="1"/>
  <c r="A4" i="282"/>
  <c r="A4" i="276"/>
  <c r="AA4" i="276"/>
  <c r="AC2" i="276" s="1"/>
  <c r="AA4" i="270"/>
  <c r="AC2" i="270" s="1"/>
  <c r="A4" i="281"/>
  <c r="AA4" i="281"/>
  <c r="AC2" i="281" s="1"/>
  <c r="A4" i="279"/>
  <c r="AA4" i="279"/>
  <c r="AC2" i="279" s="1"/>
  <c r="AA4" i="280"/>
  <c r="AC2" i="280" s="1"/>
  <c r="A4" i="280"/>
  <c r="AA4" i="277"/>
  <c r="AC2" i="277" s="1"/>
  <c r="AA4" i="275"/>
  <c r="AC2" i="275" s="1"/>
  <c r="A4" i="275"/>
  <c r="AA4" i="274"/>
  <c r="AC2" i="274"/>
  <c r="A4" i="274"/>
  <c r="AA4" i="273"/>
  <c r="AC2" i="273" s="1"/>
  <c r="A2" i="273" s="1"/>
  <c r="A4" i="273"/>
  <c r="AA4" i="272"/>
  <c r="AC2" i="272" s="1"/>
  <c r="A4" i="272"/>
  <c r="AA4" i="271"/>
  <c r="AC2" i="271" s="1"/>
  <c r="A2" i="271" s="1"/>
  <c r="R3" i="55"/>
  <c r="X3" i="55"/>
  <c r="Q3" i="55"/>
  <c r="W3" i="55" s="1"/>
  <c r="P3" i="55"/>
  <c r="V3" i="55"/>
  <c r="O3" i="55"/>
  <c r="U3" i="55"/>
  <c r="N3" i="55"/>
  <c r="T3" i="55"/>
  <c r="M3" i="55"/>
  <c r="S3" i="55" s="1"/>
  <c r="L2" i="55"/>
  <c r="H2" i="55"/>
  <c r="C128" i="269"/>
  <c r="B128" i="269" s="1"/>
  <c r="D128" i="269"/>
  <c r="C133" i="269"/>
  <c r="B133" i="269"/>
  <c r="D133" i="269"/>
  <c r="C138" i="269"/>
  <c r="D138" i="269"/>
  <c r="C143" i="269"/>
  <c r="B143" i="269" s="1"/>
  <c r="D143" i="269"/>
  <c r="C72" i="269"/>
  <c r="B72" i="269"/>
  <c r="D72" i="269"/>
  <c r="C77" i="269"/>
  <c r="B77" i="269"/>
  <c r="D77" i="269"/>
  <c r="C82" i="269"/>
  <c r="B82" i="269" s="1"/>
  <c r="D82" i="269"/>
  <c r="C87" i="269"/>
  <c r="B87" i="269"/>
  <c r="D87" i="269"/>
  <c r="C46" i="269"/>
  <c r="B46" i="269"/>
  <c r="D46" i="269"/>
  <c r="C51" i="269"/>
  <c r="D51" i="269"/>
  <c r="C56" i="269"/>
  <c r="B56" i="269" s="1"/>
  <c r="C57" i="269"/>
  <c r="B57" i="269"/>
  <c r="D57" i="269"/>
  <c r="H4" i="269"/>
  <c r="I4" i="269" s="1"/>
  <c r="C266" i="269"/>
  <c r="B266" i="269" s="1"/>
  <c r="D266" i="269"/>
  <c r="C271" i="269"/>
  <c r="B271" i="269"/>
  <c r="D271" i="269"/>
  <c r="C276" i="269"/>
  <c r="D276" i="269"/>
  <c r="C281" i="269"/>
  <c r="B281" i="269" s="1"/>
  <c r="D281" i="269"/>
  <c r="C286" i="269"/>
  <c r="B286" i="269"/>
  <c r="D286" i="269"/>
  <c r="C291" i="269"/>
  <c r="B291" i="269"/>
  <c r="D291" i="269"/>
  <c r="C296" i="269"/>
  <c r="B296" i="269" s="1"/>
  <c r="D296" i="269"/>
  <c r="C301" i="269"/>
  <c r="B301" i="269"/>
  <c r="D301" i="269"/>
  <c r="C306" i="269"/>
  <c r="B306" i="269"/>
  <c r="D306" i="269"/>
  <c r="D261" i="269"/>
  <c r="C261" i="269"/>
  <c r="B261" i="269"/>
  <c r="C260" i="269"/>
  <c r="B260" i="269" s="1"/>
  <c r="C215" i="269"/>
  <c r="B215" i="269"/>
  <c r="D215" i="269"/>
  <c r="C220" i="269"/>
  <c r="B220" i="269"/>
  <c r="D220" i="269"/>
  <c r="C225" i="269"/>
  <c r="D225" i="269"/>
  <c r="C230" i="269"/>
  <c r="D230" i="269"/>
  <c r="C235" i="269"/>
  <c r="B235" i="269"/>
  <c r="D235" i="269"/>
  <c r="C240" i="269"/>
  <c r="B240" i="269"/>
  <c r="D240" i="269"/>
  <c r="C245" i="269"/>
  <c r="B245" i="269" s="1"/>
  <c r="D245" i="269"/>
  <c r="C250" i="269"/>
  <c r="D250" i="269"/>
  <c r="C255" i="269"/>
  <c r="B255" i="269"/>
  <c r="D255" i="269"/>
  <c r="D210" i="269"/>
  <c r="C210" i="269"/>
  <c r="B210" i="269"/>
  <c r="C209" i="269"/>
  <c r="B209" i="269" s="1"/>
  <c r="C164" i="269"/>
  <c r="B164" i="269"/>
  <c r="D164" i="269"/>
  <c r="C169" i="269"/>
  <c r="B169" i="269" s="1"/>
  <c r="D169" i="269"/>
  <c r="C174" i="269"/>
  <c r="B174" i="269"/>
  <c r="D174" i="269"/>
  <c r="C179" i="269"/>
  <c r="B179" i="269" s="1"/>
  <c r="D179" i="269"/>
  <c r="C184" i="269"/>
  <c r="B184" i="269"/>
  <c r="D184" i="269"/>
  <c r="C189" i="269"/>
  <c r="B189" i="269" s="1"/>
  <c r="D189" i="269"/>
  <c r="C194" i="269"/>
  <c r="D194" i="269"/>
  <c r="C199" i="269"/>
  <c r="D199" i="269"/>
  <c r="C204" i="269"/>
  <c r="D204" i="269"/>
  <c r="D159" i="269"/>
  <c r="C159" i="269"/>
  <c r="B159" i="269" s="1"/>
  <c r="C158" i="269"/>
  <c r="B158" i="269"/>
  <c r="C113" i="269"/>
  <c r="B113" i="269" s="1"/>
  <c r="D113" i="269"/>
  <c r="C118" i="269"/>
  <c r="D118" i="269"/>
  <c r="C123" i="269"/>
  <c r="B123" i="269"/>
  <c r="D123" i="269"/>
  <c r="C148" i="269"/>
  <c r="B148" i="269"/>
  <c r="D148" i="269"/>
  <c r="C153" i="269"/>
  <c r="B153" i="269" s="1"/>
  <c r="D153" i="269"/>
  <c r="D108" i="269"/>
  <c r="C108" i="269"/>
  <c r="B108" i="269" s="1"/>
  <c r="C107" i="269"/>
  <c r="B107" i="269" s="1"/>
  <c r="C62" i="269"/>
  <c r="B62" i="269" s="1"/>
  <c r="D62" i="269"/>
  <c r="C67" i="269"/>
  <c r="B67" i="269"/>
  <c r="D67" i="269"/>
  <c r="C92" i="269"/>
  <c r="B92" i="269" s="1"/>
  <c r="D92" i="269"/>
  <c r="C97" i="269"/>
  <c r="B97" i="269"/>
  <c r="D97" i="269"/>
  <c r="C102" i="269"/>
  <c r="D102" i="269"/>
  <c r="C11" i="269"/>
  <c r="D11" i="269"/>
  <c r="C16" i="269"/>
  <c r="B16" i="269"/>
  <c r="D16" i="269"/>
  <c r="C21" i="269"/>
  <c r="B21" i="269"/>
  <c r="D21" i="269"/>
  <c r="C26" i="269"/>
  <c r="B26" i="269" s="1"/>
  <c r="D26" i="269"/>
  <c r="C31" i="269"/>
  <c r="B31" i="269"/>
  <c r="D31" i="269"/>
  <c r="C36" i="269"/>
  <c r="B36" i="269"/>
  <c r="D36" i="269"/>
  <c r="C41" i="269"/>
  <c r="D41" i="269"/>
  <c r="C6" i="269"/>
  <c r="B6" i="269"/>
  <c r="C5" i="269"/>
  <c r="B5" i="269"/>
  <c r="C51" i="248"/>
  <c r="D51" i="248"/>
  <c r="C52" i="248"/>
  <c r="D52" i="248"/>
  <c r="C53" i="248"/>
  <c r="D53" i="248"/>
  <c r="C54" i="248"/>
  <c r="D54" i="248"/>
  <c r="C55" i="248"/>
  <c r="D55" i="248"/>
  <c r="C56" i="248"/>
  <c r="D56" i="248"/>
  <c r="C57" i="248"/>
  <c r="D57" i="248"/>
  <c r="C58" i="248"/>
  <c r="C59" i="248"/>
  <c r="C60" i="248"/>
  <c r="C61" i="248"/>
  <c r="D61" i="248"/>
  <c r="C62" i="248"/>
  <c r="D62" i="248"/>
  <c r="C63" i="248"/>
  <c r="D63" i="248"/>
  <c r="C64" i="248"/>
  <c r="D64" i="248"/>
  <c r="C65" i="248"/>
  <c r="D65" i="248"/>
  <c r="C66" i="248"/>
  <c r="D66" i="248"/>
  <c r="C67" i="248"/>
  <c r="D67" i="248"/>
  <c r="C68" i="248"/>
  <c r="D68" i="248"/>
  <c r="C4" i="248"/>
  <c r="D4" i="248"/>
  <c r="C5" i="248"/>
  <c r="D5" i="248"/>
  <c r="C6" i="248"/>
  <c r="D6" i="248"/>
  <c r="C7" i="248"/>
  <c r="D7" i="248"/>
  <c r="C8" i="248"/>
  <c r="D8" i="248"/>
  <c r="C9" i="248"/>
  <c r="D9" i="248"/>
  <c r="C10" i="248"/>
  <c r="D10" i="248"/>
  <c r="C11" i="248"/>
  <c r="D11" i="248"/>
  <c r="C12" i="248"/>
  <c r="D12" i="248"/>
  <c r="C13" i="248"/>
  <c r="D13" i="248"/>
  <c r="C14" i="248"/>
  <c r="C15" i="248"/>
  <c r="D15" i="248"/>
  <c r="C16" i="248"/>
  <c r="D16" i="248"/>
  <c r="C17" i="248"/>
  <c r="D17" i="248"/>
  <c r="C18" i="248"/>
  <c r="D18" i="248"/>
  <c r="C19" i="248"/>
  <c r="D19" i="248"/>
  <c r="C20" i="248"/>
  <c r="D20" i="248"/>
  <c r="C21" i="248"/>
  <c r="D21" i="248"/>
  <c r="C22" i="248"/>
  <c r="D22" i="248"/>
  <c r="C23" i="248"/>
  <c r="D23" i="248"/>
  <c r="C24" i="248"/>
  <c r="D24" i="248"/>
  <c r="C25" i="248"/>
  <c r="C26" i="248"/>
  <c r="D26" i="248"/>
  <c r="C27" i="248"/>
  <c r="D27" i="248"/>
  <c r="C28" i="248"/>
  <c r="D28" i="248"/>
  <c r="C29" i="248"/>
  <c r="D29" i="248"/>
  <c r="C30" i="248"/>
  <c r="D30" i="248"/>
  <c r="C31" i="248"/>
  <c r="D31" i="248"/>
  <c r="C32" i="248"/>
  <c r="D32" i="248"/>
  <c r="C33" i="248"/>
  <c r="D33" i="248"/>
  <c r="C34" i="248"/>
  <c r="D34" i="248"/>
  <c r="C35" i="248"/>
  <c r="D35" i="248"/>
  <c r="C36" i="248"/>
  <c r="C37" i="248"/>
  <c r="D37" i="248"/>
  <c r="C38" i="248"/>
  <c r="D38" i="248"/>
  <c r="C39" i="248"/>
  <c r="D39" i="248"/>
  <c r="C40" i="248"/>
  <c r="D40" i="248"/>
  <c r="C41" i="248"/>
  <c r="D41" i="248"/>
  <c r="C42" i="248"/>
  <c r="D42" i="248"/>
  <c r="C43" i="248"/>
  <c r="D43" i="248"/>
  <c r="C44" i="248"/>
  <c r="D44" i="248"/>
  <c r="C45" i="248"/>
  <c r="D45" i="248"/>
  <c r="C46" i="248"/>
  <c r="D46" i="248"/>
  <c r="C47" i="248"/>
  <c r="C48" i="248"/>
  <c r="D48" i="248"/>
  <c r="C49" i="248"/>
  <c r="D49" i="248"/>
  <c r="C50" i="248"/>
  <c r="D50" i="248"/>
  <c r="C3" i="248"/>
  <c r="A4" i="253"/>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60" i="55"/>
  <c r="B61" i="55"/>
  <c r="B62" i="55"/>
  <c r="B63" i="55"/>
  <c r="B64" i="55"/>
  <c r="B65" i="55"/>
  <c r="B66" i="55"/>
  <c r="B67" i="55"/>
  <c r="B68" i="55"/>
  <c r="B69" i="55"/>
  <c r="B5" i="55"/>
  <c r="B6" i="55"/>
  <c r="B4" i="55"/>
  <c r="AA4" i="253"/>
  <c r="AC2" i="253" s="1"/>
  <c r="S26" i="292"/>
  <c r="S18" i="292"/>
  <c r="B8" i="292"/>
  <c r="BR26" i="292"/>
  <c r="BA26" i="292"/>
  <c r="BR8" i="292"/>
  <c r="BA18" i="292"/>
  <c r="BR18" i="292"/>
  <c r="S13" i="292"/>
  <c r="BA13" i="292"/>
  <c r="B41" i="269"/>
  <c r="B138" i="269"/>
  <c r="B199" i="269"/>
  <c r="B26" i="292"/>
  <c r="AJ13" i="292"/>
  <c r="AJ26" i="292"/>
  <c r="A2" i="282"/>
  <c r="P52" i="55"/>
  <c r="H8" i="55"/>
  <c r="O43" i="55"/>
  <c r="Y42" i="55"/>
  <c r="F22" i="55"/>
  <c r="S32" i="55"/>
  <c r="P10" i="55"/>
  <c r="I57" i="55"/>
  <c r="Q23" i="55"/>
  <c r="AB9" i="55"/>
  <c r="L49" i="55"/>
  <c r="X53" i="55"/>
  <c r="AB18" i="55"/>
  <c r="G19" i="55"/>
  <c r="G17" i="55"/>
  <c r="S11" i="55"/>
  <c r="G48" i="55"/>
  <c r="E299" i="269"/>
  <c r="T21" i="55"/>
  <c r="J29" i="55"/>
  <c r="G46" i="55"/>
  <c r="M8" i="55"/>
  <c r="E50" i="55"/>
  <c r="L64" i="55"/>
  <c r="S5" i="55"/>
  <c r="E303" i="269"/>
  <c r="H5" i="55"/>
  <c r="E63" i="269"/>
  <c r="I62" i="55"/>
  <c r="G6" i="55"/>
  <c r="F23" i="55"/>
  <c r="E65" i="55"/>
  <c r="AB50" i="55"/>
  <c r="Y37" i="55"/>
  <c r="L42" i="55"/>
  <c r="M33" i="55"/>
  <c r="U14" i="55"/>
  <c r="N59" i="55"/>
  <c r="E11" i="55"/>
  <c r="Y18" i="55"/>
  <c r="S10" i="55"/>
  <c r="E32" i="55"/>
  <c r="AA45" i="55"/>
  <c r="J12" i="55"/>
  <c r="M7" i="55"/>
  <c r="T17" i="55"/>
  <c r="O53" i="55"/>
  <c r="P14" i="55"/>
  <c r="R69" i="55"/>
  <c r="W17" i="55"/>
  <c r="R11" i="55"/>
  <c r="J18" i="55"/>
  <c r="U62" i="55"/>
  <c r="F33" i="55"/>
  <c r="E115" i="269"/>
  <c r="AB38" i="55"/>
  <c r="T39" i="55"/>
  <c r="E34" i="269"/>
  <c r="E116" i="269"/>
  <c r="E141" i="269"/>
  <c r="L52" i="55"/>
  <c r="G68" i="55"/>
  <c r="G64" i="55"/>
  <c r="E20" i="55"/>
  <c r="M11" i="55"/>
  <c r="I21" i="55"/>
  <c r="AB28" i="55"/>
  <c r="H60" i="55"/>
  <c r="Z52" i="55"/>
  <c r="E14" i="269"/>
  <c r="U10" i="55"/>
  <c r="T45" i="55"/>
  <c r="I45" i="55"/>
  <c r="P60" i="55"/>
  <c r="O33" i="55"/>
  <c r="G26" i="55"/>
  <c r="Y61" i="55"/>
  <c r="G30" i="55"/>
  <c r="N49" i="55"/>
  <c r="O49" i="55"/>
  <c r="T20" i="55"/>
  <c r="P63" i="55"/>
  <c r="P21" i="55"/>
  <c r="P11" i="55"/>
  <c r="S62" i="55"/>
  <c r="G50" i="55"/>
  <c r="H11" i="55"/>
  <c r="Z17" i="55"/>
  <c r="E109" i="269"/>
  <c r="W22" i="55"/>
  <c r="F53" i="55"/>
  <c r="J14" i="55"/>
  <c r="W33" i="55"/>
  <c r="G34" i="55"/>
  <c r="AB8" i="55"/>
  <c r="U31" i="55"/>
  <c r="E98" i="269"/>
  <c r="E142" i="269"/>
  <c r="Q48" i="55"/>
  <c r="AB35" i="55"/>
  <c r="R44" i="55"/>
  <c r="T8" i="55"/>
  <c r="K35" i="55"/>
  <c r="E61" i="55"/>
  <c r="U32" i="55"/>
  <c r="AB45" i="55"/>
  <c r="N43" i="55"/>
  <c r="Q61" i="55"/>
  <c r="S53" i="55"/>
  <c r="V38" i="55"/>
  <c r="E182" i="269"/>
  <c r="E282" i="269"/>
  <c r="F8" i="55"/>
  <c r="N50" i="55"/>
  <c r="V13" i="55"/>
  <c r="M39" i="55"/>
  <c r="N38" i="55"/>
  <c r="N44" i="55"/>
  <c r="Z7" i="55"/>
  <c r="AA41" i="55"/>
  <c r="AB11" i="55"/>
  <c r="J26" i="55"/>
  <c r="K48" i="55"/>
  <c r="I68" i="55"/>
  <c r="Y52" i="55"/>
  <c r="E17" i="55"/>
  <c r="L50" i="55"/>
  <c r="M32" i="55"/>
  <c r="E64" i="55"/>
  <c r="T14" i="55"/>
  <c r="Q30" i="55"/>
  <c r="M68" i="55"/>
  <c r="U41" i="55"/>
  <c r="Q64" i="55"/>
  <c r="AA49" i="55"/>
  <c r="E188" i="269"/>
  <c r="F27" i="55"/>
  <c r="V8" i="55"/>
  <c r="K29" i="55"/>
  <c r="H16" i="55"/>
  <c r="K37" i="55"/>
  <c r="I43" i="55"/>
  <c r="W41" i="55"/>
  <c r="P23" i="55"/>
  <c r="I55" i="55"/>
  <c r="O46" i="55"/>
  <c r="G67" i="55"/>
  <c r="P9" i="55"/>
  <c r="Y26" i="55"/>
  <c r="F50" i="55"/>
  <c r="U9" i="55"/>
  <c r="N8" i="55"/>
  <c r="E30" i="269"/>
  <c r="F13" i="55"/>
  <c r="E86" i="269"/>
  <c r="K42" i="55"/>
  <c r="Z63" i="55"/>
  <c r="G49" i="55"/>
  <c r="M66" i="55"/>
  <c r="K39" i="55"/>
  <c r="S45" i="55"/>
  <c r="I33" i="55"/>
  <c r="L55" i="55"/>
  <c r="N22" i="55"/>
  <c r="X42" i="55"/>
  <c r="O55" i="55"/>
  <c r="S39" i="55"/>
  <c r="X41" i="55"/>
  <c r="Y68" i="55"/>
  <c r="P8" i="55"/>
  <c r="U50" i="55"/>
  <c r="M26" i="55"/>
  <c r="E288" i="269"/>
  <c r="J13" i="55"/>
  <c r="O66" i="55"/>
  <c r="E96" i="269"/>
  <c r="F35" i="55"/>
  <c r="F64" i="55"/>
  <c r="E150" i="269"/>
  <c r="Z46" i="55"/>
  <c r="Q50" i="55"/>
  <c r="U29" i="55"/>
  <c r="N19" i="55"/>
  <c r="G63" i="55"/>
  <c r="N46" i="55"/>
  <c r="Z28" i="55"/>
  <c r="I59" i="55"/>
  <c r="E273" i="269"/>
  <c r="O37" i="55"/>
  <c r="AA12" i="55"/>
  <c r="O29" i="55"/>
  <c r="S63" i="55"/>
  <c r="T64" i="55"/>
  <c r="T59" i="55"/>
  <c r="J28" i="55"/>
  <c r="T61" i="55"/>
  <c r="G45" i="55"/>
  <c r="N37" i="55"/>
  <c r="H48" i="55"/>
  <c r="I35" i="55"/>
  <c r="U7" i="55"/>
  <c r="O24" i="55"/>
  <c r="AB5" i="55"/>
  <c r="K21" i="55"/>
  <c r="E275" i="269"/>
  <c r="O17" i="55"/>
  <c r="N57" i="55"/>
  <c r="E54" i="55"/>
  <c r="E24" i="55"/>
  <c r="U69" i="55"/>
  <c r="G57" i="55"/>
  <c r="T37" i="55"/>
  <c r="P46" i="55"/>
  <c r="G9" i="55"/>
  <c r="AB20" i="55"/>
  <c r="E132" i="269"/>
  <c r="I11" i="55"/>
  <c r="H49" i="55"/>
  <c r="N56" i="55"/>
  <c r="T38" i="55"/>
  <c r="F37" i="55"/>
  <c r="P19" i="55"/>
  <c r="Z22" i="55"/>
  <c r="AA68" i="55"/>
  <c r="P31" i="55"/>
  <c r="J27" i="55"/>
  <c r="W44" i="55"/>
  <c r="Q21" i="55"/>
  <c r="F60" i="55"/>
  <c r="E66" i="269"/>
  <c r="J44" i="55"/>
  <c r="Z59" i="55"/>
  <c r="I10" i="55"/>
  <c r="U59" i="55"/>
  <c r="W53" i="55"/>
  <c r="H42" i="55"/>
  <c r="E29" i="269"/>
  <c r="E33" i="269"/>
  <c r="O48" i="55"/>
  <c r="O68" i="55"/>
  <c r="R12" i="55"/>
  <c r="E60" i="269"/>
  <c r="O50" i="55"/>
  <c r="Q57" i="55"/>
  <c r="I60" i="55"/>
  <c r="F14" i="55"/>
  <c r="E173" i="269"/>
  <c r="AB51" i="55"/>
  <c r="L14" i="55"/>
  <c r="Z51" i="55"/>
  <c r="T56" i="55"/>
  <c r="E48" i="269"/>
  <c r="E42" i="269"/>
  <c r="M53" i="55"/>
  <c r="F56" i="55"/>
  <c r="E222" i="269"/>
  <c r="M27" i="55"/>
  <c r="P30" i="55"/>
  <c r="AA40" i="55"/>
  <c r="K63" i="55"/>
  <c r="K34" i="55"/>
  <c r="S23" i="55"/>
  <c r="AB42" i="55"/>
  <c r="V14" i="55"/>
  <c r="T27" i="55"/>
  <c r="Z34" i="55"/>
  <c r="Y67" i="55"/>
  <c r="V46" i="55"/>
  <c r="P57" i="55"/>
  <c r="N65" i="55"/>
  <c r="M18" i="55"/>
  <c r="W5" i="55"/>
  <c r="E292" i="269"/>
  <c r="Q5" i="55"/>
  <c r="S19" i="55"/>
  <c r="V21" i="55"/>
  <c r="J59" i="55"/>
  <c r="L9" i="55"/>
  <c r="AB56" i="55"/>
  <c r="L10" i="55"/>
  <c r="Y69" i="55"/>
  <c r="G7" i="55"/>
  <c r="AA51" i="55"/>
  <c r="J41" i="55"/>
  <c r="AB61" i="55"/>
  <c r="M64" i="55"/>
  <c r="R45" i="55"/>
  <c r="Z60" i="55"/>
  <c r="J16" i="55"/>
  <c r="Y45" i="55"/>
  <c r="E257" i="269"/>
  <c r="E18" i="55"/>
  <c r="P53" i="55"/>
  <c r="R14" i="55"/>
  <c r="E139" i="269"/>
  <c r="I14" i="55"/>
  <c r="F62" i="55"/>
  <c r="U45" i="55"/>
  <c r="AB68" i="55"/>
  <c r="N6" i="55"/>
  <c r="AA24" i="55"/>
  <c r="H50" i="55"/>
  <c r="G44" i="55"/>
  <c r="M44" i="55"/>
  <c r="M46" i="55"/>
  <c r="F67" i="55"/>
  <c r="Q45" i="55"/>
  <c r="Q69" i="55"/>
  <c r="I40" i="55"/>
  <c r="Q12" i="55"/>
  <c r="N51" i="55"/>
  <c r="E200" i="269"/>
  <c r="M34" i="55"/>
  <c r="N55" i="55"/>
  <c r="H28" i="55"/>
  <c r="S24" i="55"/>
  <c r="U11" i="55"/>
  <c r="E151" i="269"/>
  <c r="AB48" i="55"/>
  <c r="R57" i="55"/>
  <c r="E69" i="55"/>
  <c r="E37" i="55"/>
  <c r="E259" i="269"/>
  <c r="J57" i="55"/>
  <c r="O45" i="55"/>
  <c r="L59" i="55"/>
  <c r="AA66" i="55"/>
  <c r="AA48" i="55"/>
  <c r="Y54" i="55"/>
  <c r="L66" i="55"/>
  <c r="AB30" i="55"/>
  <c r="W42" i="55"/>
  <c r="Y7" i="55"/>
  <c r="G65" i="55"/>
  <c r="O34" i="55"/>
  <c r="T34" i="55"/>
  <c r="S66" i="55"/>
  <c r="R65" i="55"/>
  <c r="N29" i="55"/>
  <c r="I5" i="55"/>
  <c r="W63" i="55"/>
  <c r="S52" i="55"/>
  <c r="E131" i="269"/>
  <c r="M6" i="55"/>
  <c r="Z56" i="55"/>
  <c r="E135" i="269"/>
  <c r="Y32" i="55"/>
  <c r="E43" i="269"/>
  <c r="E34" i="55"/>
  <c r="Z50" i="55"/>
  <c r="M31" i="55"/>
  <c r="E290" i="269"/>
  <c r="E293" i="269"/>
  <c r="G23" i="55"/>
  <c r="AA27" i="55"/>
  <c r="H55" i="55"/>
  <c r="E146" i="269"/>
  <c r="S20" i="55"/>
  <c r="W32" i="55"/>
  <c r="AB63" i="55"/>
  <c r="F57" i="55"/>
  <c r="Y60" i="55"/>
  <c r="E177" i="269"/>
  <c r="X54" i="55"/>
  <c r="K69" i="55"/>
  <c r="E244" i="269"/>
  <c r="AA33" i="55"/>
  <c r="L35" i="55"/>
  <c r="O67" i="55"/>
  <c r="AB43" i="55"/>
  <c r="V63" i="55"/>
  <c r="Q56" i="55"/>
  <c r="J20" i="55"/>
  <c r="E124" i="269"/>
  <c r="R19" i="55"/>
  <c r="Q49" i="55"/>
  <c r="T10" i="55"/>
  <c r="M38" i="55"/>
  <c r="E298" i="269"/>
  <c r="V37" i="55"/>
  <c r="F63" i="55"/>
  <c r="I32" i="55"/>
  <c r="O61" i="55"/>
  <c r="V65" i="55"/>
  <c r="I42" i="55"/>
  <c r="V40" i="55"/>
  <c r="E125" i="269"/>
  <c r="E101" i="269"/>
  <c r="W24" i="55"/>
  <c r="Q19" i="55"/>
  <c r="AA57" i="55"/>
  <c r="X60" i="55"/>
  <c r="Z12" i="55"/>
  <c r="E93" i="269"/>
  <c r="H12" i="55"/>
  <c r="T46" i="55"/>
  <c r="E48" i="55"/>
  <c r="J69" i="55"/>
  <c r="W23" i="55"/>
  <c r="O59" i="55"/>
  <c r="L63" i="55"/>
  <c r="O35" i="55"/>
  <c r="AA22" i="55"/>
  <c r="E127" i="269"/>
  <c r="G62" i="55"/>
  <c r="P7" i="55"/>
  <c r="Y35" i="55"/>
  <c r="X59" i="55"/>
  <c r="G10" i="55"/>
  <c r="O44" i="55"/>
  <c r="E186" i="269"/>
  <c r="Z5" i="55"/>
  <c r="AB62" i="55"/>
  <c r="E110" i="269"/>
  <c r="G20" i="55"/>
  <c r="K46" i="55"/>
  <c r="R54" i="55"/>
  <c r="X46" i="55"/>
  <c r="AA26" i="55"/>
  <c r="K5" i="55"/>
  <c r="N61" i="55"/>
  <c r="Z27" i="55"/>
  <c r="G51" i="55"/>
  <c r="E144" i="269"/>
  <c r="E196" i="269"/>
  <c r="V35" i="55"/>
  <c r="N30" i="55"/>
  <c r="L65" i="55"/>
  <c r="E161" i="269"/>
  <c r="F10" i="55"/>
  <c r="I66" i="55"/>
  <c r="F40" i="55"/>
  <c r="S22" i="55"/>
  <c r="H20" i="55"/>
  <c r="T35" i="55"/>
  <c r="Y9" i="55"/>
  <c r="E43" i="55"/>
  <c r="M50" i="55"/>
  <c r="T11" i="55"/>
  <c r="E8" i="269"/>
  <c r="U27" i="55"/>
  <c r="P12" i="55"/>
  <c r="AA30" i="55"/>
  <c r="F17" i="55"/>
  <c r="R18" i="55"/>
  <c r="L11" i="55"/>
  <c r="U67" i="55"/>
  <c r="K67" i="55"/>
  <c r="G56" i="55"/>
  <c r="H64" i="55"/>
  <c r="U34" i="55"/>
  <c r="AA21" i="55"/>
  <c r="T60" i="55"/>
  <c r="J53" i="55"/>
  <c r="Y39" i="55"/>
  <c r="T5" i="55"/>
  <c r="E7" i="55"/>
  <c r="E221" i="269"/>
  <c r="V48" i="55"/>
  <c r="R60" i="55"/>
  <c r="V12" i="55"/>
  <c r="V59" i="55"/>
  <c r="R68" i="55"/>
  <c r="X16" i="55"/>
  <c r="J5" i="55"/>
  <c r="X23" i="55"/>
  <c r="N53" i="55"/>
  <c r="N42" i="55"/>
  <c r="U30" i="55"/>
  <c r="F34" i="55"/>
  <c r="V33" i="55"/>
  <c r="O19" i="55"/>
  <c r="I8" i="55"/>
  <c r="E156" i="269"/>
  <c r="E258" i="269"/>
  <c r="O31" i="55"/>
  <c r="I53" i="55"/>
  <c r="W14" i="55"/>
  <c r="J23" i="55"/>
  <c r="G27" i="55"/>
  <c r="F44" i="55"/>
  <c r="R61" i="55"/>
  <c r="E28" i="55"/>
  <c r="V34" i="55"/>
  <c r="AB29" i="55"/>
  <c r="E284" i="269"/>
  <c r="O22" i="55"/>
  <c r="I19" i="55"/>
  <c r="Q22" i="55"/>
  <c r="AA10" i="55"/>
  <c r="M29" i="55"/>
  <c r="H17" i="55"/>
  <c r="K23" i="55"/>
  <c r="K12" i="55"/>
  <c r="M5" i="55"/>
  <c r="I24" i="55"/>
  <c r="J19" i="55"/>
  <c r="Q32" i="55"/>
  <c r="Y53" i="55"/>
  <c r="Y17" i="55"/>
  <c r="Z13" i="55"/>
  <c r="S65" i="55"/>
  <c r="X52" i="55"/>
  <c r="R46" i="55"/>
  <c r="O23" i="55"/>
  <c r="O28" i="55"/>
  <c r="E64" i="269"/>
  <c r="E211" i="269"/>
  <c r="K30" i="55"/>
  <c r="G37" i="55"/>
  <c r="Y20" i="55"/>
  <c r="Q13" i="55"/>
  <c r="H27" i="55"/>
  <c r="K13" i="55"/>
  <c r="Y31" i="55"/>
  <c r="AB44" i="55"/>
  <c r="I38" i="55"/>
  <c r="Y12" i="55"/>
  <c r="E212" i="269"/>
  <c r="E61" i="269"/>
  <c r="S8" i="55"/>
  <c r="X61" i="55"/>
  <c r="N52" i="55"/>
  <c r="V26" i="55"/>
  <c r="S30" i="55"/>
  <c r="Y11" i="55"/>
  <c r="H21" i="55"/>
  <c r="R42" i="55"/>
  <c r="J32" i="55"/>
  <c r="E10" i="269"/>
  <c r="F24" i="55"/>
  <c r="Q33" i="55"/>
  <c r="T66" i="55"/>
  <c r="N18" i="55"/>
  <c r="AA61" i="55"/>
  <c r="AB53" i="55"/>
  <c r="Y23" i="55"/>
  <c r="W11" i="55"/>
  <c r="E60" i="55"/>
  <c r="L8" i="55"/>
  <c r="E192" i="269"/>
  <c r="X43" i="55"/>
  <c r="L69" i="55"/>
  <c r="W6" i="55"/>
  <c r="O11" i="55"/>
  <c r="AA6" i="55"/>
  <c r="G33" i="55"/>
  <c r="W64" i="55"/>
  <c r="L18" i="55"/>
  <c r="Q51" i="55"/>
  <c r="T44" i="55"/>
  <c r="V22" i="55"/>
  <c r="K65" i="55"/>
  <c r="M9" i="55"/>
  <c r="X48" i="55"/>
  <c r="V60" i="55"/>
  <c r="U43" i="55"/>
  <c r="E58" i="269"/>
  <c r="E268" i="269"/>
  <c r="Q17" i="55"/>
  <c r="H52" i="55"/>
  <c r="X39" i="55"/>
  <c r="I37" i="55"/>
  <c r="K14" i="55"/>
  <c r="Q14" i="55"/>
  <c r="M65" i="55"/>
  <c r="E26" i="55"/>
  <c r="I69" i="55"/>
  <c r="AA11" i="55"/>
  <c r="I6" i="55"/>
  <c r="AA60" i="55"/>
  <c r="Y40" i="55"/>
  <c r="Y63" i="55"/>
  <c r="P35" i="55"/>
  <c r="AA14" i="55"/>
  <c r="E269" i="269"/>
  <c r="G12" i="55"/>
  <c r="X40" i="55"/>
  <c r="W67" i="55"/>
  <c r="Q24" i="55"/>
  <c r="W16" i="55"/>
  <c r="H14" i="55"/>
  <c r="AA65" i="55"/>
  <c r="T50" i="55"/>
  <c r="Z14" i="55"/>
  <c r="R16" i="55"/>
  <c r="K7" i="55"/>
  <c r="R26" i="55"/>
  <c r="F46" i="55"/>
  <c r="W39" i="55"/>
  <c r="E59" i="269"/>
  <c r="P37" i="55"/>
  <c r="Z10" i="55"/>
  <c r="P56" i="55"/>
  <c r="X8" i="55"/>
  <c r="X65" i="55"/>
  <c r="M59" i="55"/>
  <c r="R59" i="55"/>
  <c r="AA44" i="55"/>
  <c r="AB31" i="55"/>
  <c r="H35" i="55"/>
  <c r="K20" i="55"/>
  <c r="T32" i="55"/>
  <c r="V32" i="55"/>
  <c r="X34" i="55"/>
  <c r="E22" i="55"/>
  <c r="F65" i="55"/>
  <c r="E46" i="55"/>
  <c r="Y50" i="55"/>
  <c r="Y14" i="55"/>
  <c r="I56" i="55"/>
  <c r="U37" i="55"/>
  <c r="N62" i="55"/>
  <c r="H9" i="55"/>
  <c r="F29" i="55"/>
  <c r="F6" i="55"/>
  <c r="O26" i="55"/>
  <c r="H30" i="55"/>
  <c r="N60" i="55"/>
  <c r="V54" i="55"/>
  <c r="X10" i="55"/>
  <c r="E157" i="269"/>
  <c r="R27" i="55"/>
  <c r="N26" i="55"/>
  <c r="I20" i="55"/>
  <c r="AB32" i="55"/>
  <c r="W54" i="55"/>
  <c r="Z26" i="55"/>
  <c r="M17" i="55"/>
  <c r="R38" i="55"/>
  <c r="AA52" i="55"/>
  <c r="T18" i="55"/>
  <c r="U12" i="55"/>
  <c r="Q34" i="55"/>
  <c r="L37" i="55"/>
  <c r="E265" i="269"/>
  <c r="W8" i="55"/>
  <c r="E172" i="269"/>
  <c r="M10" i="55"/>
  <c r="O64" i="55"/>
  <c r="S26" i="55"/>
  <c r="P66" i="55"/>
  <c r="L39" i="55"/>
  <c r="I9" i="55"/>
  <c r="X24" i="55"/>
  <c r="W20" i="55"/>
  <c r="E49" i="55"/>
  <c r="M62" i="55"/>
  <c r="Y43" i="55"/>
  <c r="E140" i="269"/>
  <c r="V6" i="55"/>
  <c r="Q8" i="55"/>
  <c r="G24" i="55"/>
  <c r="X22" i="55"/>
  <c r="E52" i="55"/>
  <c r="H32" i="55"/>
  <c r="Z16" i="55"/>
  <c r="E55" i="269"/>
  <c r="W49" i="55"/>
  <c r="G55" i="55"/>
  <c r="L16" i="55"/>
  <c r="E304" i="269"/>
  <c r="U54" i="55"/>
  <c r="L43" i="55"/>
  <c r="X37" i="55"/>
  <c r="L67" i="55"/>
  <c r="N28" i="55"/>
  <c r="T22" i="55"/>
  <c r="G54" i="55"/>
  <c r="E13" i="55"/>
  <c r="E7" i="269"/>
  <c r="E152" i="269"/>
  <c r="T62" i="55"/>
  <c r="K45" i="55"/>
  <c r="V45" i="55"/>
  <c r="AB49" i="55"/>
  <c r="U68" i="55"/>
  <c r="E10" i="55"/>
  <c r="G52" i="55"/>
  <c r="E147" i="269"/>
  <c r="F55" i="55"/>
  <c r="W57" i="55"/>
  <c r="V18" i="55"/>
  <c r="S61" i="55"/>
  <c r="AA38" i="55"/>
  <c r="P50" i="55"/>
  <c r="AA13" i="55"/>
  <c r="I50" i="55"/>
  <c r="Y62" i="55"/>
  <c r="F39" i="55"/>
  <c r="S27" i="55"/>
  <c r="K28" i="55"/>
  <c r="AB59" i="55"/>
  <c r="J33" i="55"/>
  <c r="G28" i="55"/>
  <c r="E17" i="269"/>
  <c r="AB21" i="55"/>
  <c r="L12" i="55"/>
  <c r="N5" i="55"/>
  <c r="Y66" i="55"/>
  <c r="P55" i="55"/>
  <c r="G42" i="55"/>
  <c r="K27" i="55"/>
  <c r="AA42" i="55"/>
  <c r="E41" i="55"/>
  <c r="H22" i="55"/>
  <c r="J21" i="55"/>
  <c r="Y59" i="55"/>
  <c r="K26" i="55"/>
  <c r="AA55" i="55"/>
  <c r="F59" i="55"/>
  <c r="E310" i="269"/>
  <c r="E187" i="269"/>
  <c r="P16" i="55"/>
  <c r="H66" i="55"/>
  <c r="L5" i="55"/>
  <c r="Q18" i="55"/>
  <c r="X50" i="55"/>
  <c r="E308" i="269"/>
  <c r="E227" i="269"/>
  <c r="F61" i="55"/>
  <c r="E85" i="269"/>
  <c r="P29" i="55"/>
  <c r="W26" i="55"/>
  <c r="Z37" i="55"/>
  <c r="E91" i="269"/>
  <c r="E175" i="269"/>
  <c r="I52" i="55"/>
  <c r="W62" i="55"/>
  <c r="AA43" i="55"/>
  <c r="N68" i="55"/>
  <c r="X11" i="55"/>
  <c r="Y30" i="55"/>
  <c r="AA16" i="55"/>
  <c r="S49" i="55"/>
  <c r="T55" i="55"/>
  <c r="I63" i="55"/>
  <c r="Y13" i="55"/>
  <c r="P43" i="55"/>
  <c r="H31" i="55"/>
  <c r="U64" i="55"/>
  <c r="E280" i="269"/>
  <c r="Y34" i="55"/>
  <c r="K19" i="55"/>
  <c r="I65" i="55"/>
  <c r="AB7" i="55"/>
  <c r="V50" i="55"/>
  <c r="T63" i="55"/>
  <c r="W48" i="55"/>
  <c r="Y46" i="55"/>
  <c r="J11" i="55"/>
  <c r="U57" i="55"/>
  <c r="V44" i="55"/>
  <c r="AB55" i="55"/>
  <c r="I51" i="55"/>
  <c r="P39" i="55"/>
  <c r="F31" i="55"/>
  <c r="Y19" i="55"/>
  <c r="X45" i="55"/>
  <c r="E31" i="55"/>
  <c r="I34" i="55"/>
  <c r="P22" i="55"/>
  <c r="L56" i="55"/>
  <c r="T13" i="55"/>
  <c r="K18" i="55"/>
  <c r="I39" i="55"/>
  <c r="E300" i="269"/>
  <c r="G13" i="55"/>
  <c r="E297" i="269"/>
  <c r="E267" i="269"/>
  <c r="S56" i="55"/>
  <c r="Z18" i="55"/>
  <c r="U56" i="55"/>
  <c r="G8" i="55"/>
  <c r="E160" i="269"/>
  <c r="S13" i="55"/>
  <c r="J8" i="55"/>
  <c r="O27" i="55"/>
  <c r="O8" i="55"/>
  <c r="F5" i="55"/>
  <c r="X7" i="55"/>
  <c r="R6" i="55"/>
  <c r="G18" i="55"/>
  <c r="E47" i="269"/>
  <c r="I18" i="55"/>
  <c r="AA69" i="55"/>
  <c r="U17" i="55"/>
  <c r="AA59" i="55"/>
  <c r="E27" i="55"/>
  <c r="O14" i="55"/>
  <c r="R10" i="55"/>
  <c r="P5" i="55"/>
  <c r="V41" i="55"/>
  <c r="E6" i="55"/>
  <c r="Q9" i="55"/>
  <c r="Z54" i="55"/>
  <c r="L48" i="55"/>
  <c r="X68" i="55"/>
  <c r="H41" i="55"/>
  <c r="L23" i="55"/>
  <c r="E248" i="269"/>
  <c r="S44" i="55"/>
  <c r="Z31" i="55"/>
  <c r="Z44" i="55"/>
  <c r="L61" i="55"/>
  <c r="E80" i="269"/>
  <c r="Z62" i="55"/>
  <c r="L27" i="55"/>
  <c r="T9" i="55"/>
  <c r="F19" i="55"/>
  <c r="Y65" i="55"/>
  <c r="AB26" i="55"/>
  <c r="H7" i="55"/>
  <c r="AB24" i="55"/>
  <c r="E307" i="269"/>
  <c r="U48" i="55"/>
  <c r="K62" i="55"/>
  <c r="V53" i="55"/>
  <c r="T57" i="55"/>
  <c r="U46" i="55"/>
  <c r="E66" i="55"/>
  <c r="H54" i="55"/>
  <c r="Q41" i="55"/>
  <c r="V52" i="55"/>
  <c r="E49" i="269"/>
  <c r="R24" i="55"/>
  <c r="E65" i="269"/>
  <c r="G39" i="55"/>
  <c r="E45" i="55"/>
  <c r="E56" i="55"/>
  <c r="X19" i="55"/>
  <c r="T23" i="55"/>
  <c r="AB10" i="55"/>
  <c r="X28" i="55"/>
  <c r="R49" i="55"/>
  <c r="O32" i="55"/>
  <c r="X5" i="55"/>
  <c r="N27" i="55"/>
  <c r="W52" i="55"/>
  <c r="E74" i="269"/>
  <c r="W13" i="55"/>
  <c r="Z66" i="55"/>
  <c r="W10" i="55"/>
  <c r="E309" i="269"/>
  <c r="F42" i="55"/>
  <c r="E272" i="269"/>
  <c r="V43" i="55"/>
  <c r="E53" i="55"/>
  <c r="W19" i="55"/>
  <c r="X29" i="55"/>
  <c r="I17" i="55"/>
  <c r="G41" i="55"/>
  <c r="N23" i="55"/>
  <c r="M61" i="55"/>
  <c r="AB14" i="55"/>
  <c r="U61" i="55"/>
  <c r="E68" i="269"/>
  <c r="V68" i="55"/>
  <c r="O38" i="55"/>
  <c r="J45" i="55"/>
  <c r="F68" i="55"/>
  <c r="E167" i="269"/>
  <c r="R33" i="55"/>
  <c r="O18" i="55"/>
  <c r="Q39" i="55"/>
  <c r="O69" i="55"/>
  <c r="R21" i="55"/>
  <c r="T24" i="55"/>
  <c r="E231" i="269"/>
  <c r="I7" i="55"/>
  <c r="K10" i="55"/>
  <c r="E171" i="269"/>
  <c r="E76" i="269"/>
  <c r="E223" i="269"/>
  <c r="E274" i="269"/>
  <c r="E94" i="269"/>
  <c r="U49" i="55"/>
  <c r="K68" i="55"/>
  <c r="H56" i="55"/>
  <c r="R5" i="55"/>
  <c r="R67" i="55"/>
  <c r="AB60" i="55"/>
  <c r="O20" i="55"/>
  <c r="E256" i="269"/>
  <c r="Z48" i="55"/>
  <c r="S28" i="55"/>
  <c r="M19" i="55"/>
  <c r="J65" i="55"/>
  <c r="E63" i="55"/>
  <c r="S41" i="55"/>
  <c r="S16" i="55"/>
  <c r="R64" i="55"/>
  <c r="H40" i="55"/>
  <c r="S6" i="55"/>
  <c r="E75" i="269"/>
  <c r="T16" i="55"/>
  <c r="O60" i="55"/>
  <c r="E162" i="269"/>
  <c r="P27" i="55"/>
  <c r="E27" i="269"/>
  <c r="S21" i="55"/>
  <c r="AB39" i="55"/>
  <c r="F16" i="55"/>
  <c r="O42" i="55"/>
  <c r="W31" i="55"/>
  <c r="Y64" i="55"/>
  <c r="R30" i="55"/>
  <c r="U16" i="55"/>
  <c r="K31" i="55"/>
  <c r="E81" i="269"/>
  <c r="L57" i="55"/>
  <c r="Q55" i="55"/>
  <c r="U38" i="55"/>
  <c r="T33" i="55"/>
  <c r="X57" i="55"/>
  <c r="G32" i="55"/>
  <c r="S9" i="55"/>
  <c r="O12" i="55"/>
  <c r="V11" i="55"/>
  <c r="K52" i="55"/>
  <c r="Z8" i="55"/>
  <c r="S67" i="55"/>
  <c r="E262" i="269"/>
  <c r="J31" i="55"/>
  <c r="E25" i="269"/>
  <c r="V57" i="55"/>
  <c r="T26" i="55"/>
  <c r="J42" i="55"/>
  <c r="G53" i="55"/>
  <c r="T43" i="55"/>
  <c r="AB34" i="55"/>
  <c r="Q16" i="55"/>
  <c r="O40" i="55"/>
  <c r="Q46" i="55"/>
  <c r="E155" i="269"/>
  <c r="R32" i="55"/>
  <c r="T53" i="55"/>
  <c r="E23" i="269"/>
  <c r="L30" i="55"/>
  <c r="AB54" i="55"/>
  <c r="U44" i="55"/>
  <c r="V62" i="55"/>
  <c r="AA50" i="55"/>
  <c r="F41" i="55"/>
  <c r="W9" i="55"/>
  <c r="M51" i="55"/>
  <c r="J30" i="55"/>
  <c r="E168" i="269"/>
  <c r="E45" i="269"/>
  <c r="P40" i="55"/>
  <c r="E198" i="269"/>
  <c r="E197" i="269"/>
  <c r="Y22" i="55"/>
  <c r="S69" i="55"/>
  <c r="W55" i="55"/>
  <c r="Y33" i="55"/>
  <c r="Q7" i="55"/>
  <c r="N64" i="55"/>
  <c r="Z49" i="55"/>
  <c r="E32" i="269"/>
  <c r="Q63" i="55"/>
  <c r="I26" i="55"/>
  <c r="U65" i="55"/>
  <c r="E55" i="55"/>
  <c r="G21" i="55"/>
  <c r="N35" i="55"/>
  <c r="I49" i="55"/>
  <c r="Q40" i="55"/>
  <c r="O10" i="55"/>
  <c r="L46" i="55"/>
  <c r="E289" i="269"/>
  <c r="L33" i="55"/>
  <c r="U13" i="55"/>
  <c r="H18" i="55"/>
  <c r="I41" i="55"/>
  <c r="L17" i="55"/>
  <c r="M55" i="55"/>
  <c r="I13" i="55"/>
  <c r="V64" i="55"/>
  <c r="V69" i="55"/>
  <c r="G69" i="55"/>
  <c r="U23" i="55"/>
  <c r="W27" i="55"/>
  <c r="M14" i="55"/>
  <c r="Z11" i="55"/>
  <c r="W56" i="55"/>
  <c r="U21" i="55"/>
  <c r="AA53" i="55"/>
  <c r="R28" i="55"/>
  <c r="X49" i="55"/>
  <c r="W12" i="55"/>
  <c r="H68" i="55"/>
  <c r="Y38" i="55"/>
  <c r="X69" i="55"/>
  <c r="U42" i="55"/>
  <c r="Q35" i="55"/>
  <c r="E305" i="269"/>
  <c r="AB57" i="55"/>
  <c r="E39" i="55"/>
  <c r="Q29" i="55"/>
  <c r="E105" i="269"/>
  <c r="V20" i="55"/>
  <c r="K53" i="55"/>
  <c r="U40" i="55"/>
  <c r="E68" i="55"/>
  <c r="Y49" i="55"/>
  <c r="F69" i="55"/>
  <c r="V51" i="55"/>
  <c r="X62" i="55"/>
  <c r="G40" i="55"/>
  <c r="L60" i="55"/>
  <c r="O57" i="55"/>
  <c r="Z53" i="55"/>
  <c r="R40" i="55"/>
  <c r="V10" i="55"/>
  <c r="V31" i="55"/>
  <c r="AB22" i="55"/>
  <c r="U22" i="55"/>
  <c r="W68" i="55"/>
  <c r="R63" i="55"/>
  <c r="L13" i="55"/>
  <c r="E214" i="269"/>
  <c r="K16" i="55"/>
  <c r="J63" i="55"/>
  <c r="I44" i="55"/>
  <c r="M60" i="55"/>
  <c r="M49" i="55"/>
  <c r="S7" i="55"/>
  <c r="H24" i="55"/>
  <c r="U66" i="55"/>
  <c r="Z41" i="55"/>
  <c r="N7" i="55"/>
  <c r="AA63" i="55"/>
  <c r="X67" i="55"/>
  <c r="N24" i="55"/>
  <c r="AB33" i="55"/>
  <c r="P64" i="55"/>
  <c r="Y16" i="55"/>
  <c r="Q66" i="55"/>
  <c r="E95" i="269"/>
  <c r="Q20" i="55"/>
  <c r="E33" i="55"/>
  <c r="R53" i="55"/>
  <c r="Z65" i="55"/>
  <c r="U52" i="55"/>
  <c r="E163" i="269"/>
  <c r="H39" i="55"/>
  <c r="O56" i="55"/>
  <c r="Z21" i="55"/>
  <c r="S64" i="55"/>
  <c r="K59" i="55"/>
  <c r="E73" i="269"/>
  <c r="E283" i="269"/>
  <c r="E59" i="55"/>
  <c r="T31" i="55"/>
  <c r="E20" i="269"/>
  <c r="Q10" i="55"/>
  <c r="P69" i="55"/>
  <c r="V66" i="55"/>
  <c r="G43" i="55"/>
  <c r="Z32" i="55"/>
  <c r="J9" i="55"/>
  <c r="X55" i="55"/>
  <c r="AA34" i="55"/>
  <c r="J48" i="55"/>
  <c r="J52" i="55"/>
  <c r="E224" i="269"/>
  <c r="R43" i="55"/>
  <c r="M12" i="55"/>
  <c r="X56" i="55"/>
  <c r="K51" i="55"/>
  <c r="H19" i="55"/>
  <c r="F30" i="55"/>
  <c r="G61" i="55"/>
  <c r="K22" i="55"/>
  <c r="AB67" i="55"/>
  <c r="V16" i="55"/>
  <c r="Y29" i="55"/>
  <c r="Q65" i="55"/>
  <c r="R66" i="55"/>
  <c r="K32" i="55"/>
  <c r="Y44" i="55"/>
  <c r="E218" i="269"/>
  <c r="E67" i="55"/>
  <c r="Y55" i="55"/>
  <c r="G29" i="55"/>
  <c r="V39" i="55"/>
  <c r="Z55" i="55"/>
  <c r="F43" i="55"/>
  <c r="X14" i="55"/>
  <c r="N39" i="55"/>
  <c r="O52" i="55"/>
  <c r="E126" i="269"/>
  <c r="G35" i="55"/>
  <c r="Q42" i="55"/>
  <c r="K6" i="55"/>
  <c r="T67" i="55"/>
  <c r="G14" i="55"/>
  <c r="E12" i="269"/>
  <c r="S46" i="55"/>
  <c r="E241" i="269"/>
  <c r="S60" i="55"/>
  <c r="AA35" i="55"/>
  <c r="E202" i="269"/>
  <c r="E79" i="269"/>
  <c r="AB19" i="55"/>
  <c r="U35" i="55"/>
  <c r="U39" i="55"/>
  <c r="U63" i="55"/>
  <c r="T28" i="55"/>
  <c r="AA19" i="55"/>
  <c r="G38" i="55"/>
  <c r="T29" i="55"/>
  <c r="J62" i="55"/>
  <c r="R23" i="55"/>
  <c r="S54" i="55"/>
  <c r="O65" i="55"/>
  <c r="E114" i="269"/>
  <c r="E166" i="269"/>
  <c r="P13" i="55"/>
  <c r="E149" i="269"/>
  <c r="I64" i="55"/>
  <c r="L44" i="55"/>
  <c r="I23" i="55"/>
  <c r="E52" i="269"/>
  <c r="J60" i="55"/>
  <c r="L54" i="55"/>
  <c r="F21" i="55"/>
  <c r="P6" i="55"/>
  <c r="J34" i="55"/>
  <c r="L6" i="55"/>
  <c r="E70" i="269"/>
  <c r="U8" i="55"/>
  <c r="P17" i="55"/>
  <c r="F26" i="55"/>
  <c r="Q54" i="55"/>
  <c r="I27" i="55"/>
  <c r="T6" i="55"/>
  <c r="J61" i="55"/>
  <c r="U53" i="55"/>
  <c r="AA31" i="55"/>
  <c r="Y48" i="55"/>
  <c r="W28" i="55"/>
  <c r="Z61" i="55"/>
  <c r="K41" i="55"/>
  <c r="R31" i="55"/>
  <c r="N33" i="55"/>
  <c r="AA7" i="55"/>
  <c r="L68" i="55"/>
  <c r="Q26" i="55"/>
  <c r="AA20" i="55"/>
  <c r="Q68" i="55"/>
  <c r="K24" i="55"/>
  <c r="X51" i="55"/>
  <c r="J56" i="55"/>
  <c r="N20" i="55"/>
  <c r="O41" i="55"/>
  <c r="X12" i="55"/>
  <c r="Y41" i="55"/>
  <c r="X66" i="55"/>
  <c r="V19" i="55"/>
  <c r="S38" i="55"/>
  <c r="Y57" i="55"/>
  <c r="T51" i="55"/>
  <c r="X18" i="55"/>
  <c r="X21" i="55"/>
  <c r="E21" i="55"/>
  <c r="H67" i="55"/>
  <c r="E9" i="55"/>
  <c r="V56" i="55"/>
  <c r="N9" i="55"/>
  <c r="AB65" i="55"/>
  <c r="Y6" i="55"/>
  <c r="W21" i="55"/>
  <c r="E35" i="55"/>
  <c r="W7" i="55"/>
  <c r="Q37" i="55"/>
  <c r="AA28" i="55"/>
  <c r="H13" i="55"/>
  <c r="K61" i="55"/>
  <c r="Z33" i="55"/>
  <c r="AB41" i="55"/>
  <c r="R8" i="55"/>
  <c r="Z29" i="55"/>
  <c r="P54" i="55"/>
  <c r="K11" i="55"/>
  <c r="U5" i="55"/>
  <c r="E19" i="55"/>
  <c r="W45" i="55"/>
  <c r="S68" i="55"/>
  <c r="S18" i="55"/>
  <c r="O6" i="55"/>
  <c r="K56" i="55"/>
  <c r="G22" i="55"/>
  <c r="N67" i="55"/>
  <c r="N40" i="55"/>
  <c r="E5" i="55"/>
  <c r="L31" i="55"/>
  <c r="J68" i="55"/>
  <c r="Z68" i="55"/>
  <c r="R20" i="55"/>
  <c r="Z42" i="55"/>
  <c r="P18" i="55"/>
  <c r="AA39" i="55"/>
  <c r="K49" i="55"/>
  <c r="S17" i="55"/>
  <c r="E8" i="55"/>
  <c r="M63" i="55"/>
  <c r="AB12" i="55"/>
  <c r="E302" i="269"/>
  <c r="V30" i="55"/>
  <c r="W29" i="55"/>
  <c r="Z39" i="55"/>
  <c r="Q43" i="55"/>
  <c r="E238" i="269"/>
  <c r="K55" i="55"/>
  <c r="E19" i="269"/>
  <c r="Y10" i="55"/>
  <c r="T42" i="55"/>
  <c r="AB27" i="55"/>
  <c r="F49" i="55"/>
  <c r="L34" i="55"/>
  <c r="X27" i="55"/>
  <c r="AA56" i="55"/>
  <c r="J50" i="55"/>
  <c r="S50" i="55"/>
  <c r="AA18" i="55"/>
  <c r="R56" i="55"/>
  <c r="N32" i="55"/>
  <c r="P65" i="55"/>
  <c r="M13" i="55"/>
  <c r="I12" i="55"/>
  <c r="L26" i="55"/>
  <c r="J40" i="55"/>
  <c r="M69" i="55"/>
  <c r="E22" i="269"/>
  <c r="Z30" i="55"/>
  <c r="E51" i="55"/>
  <c r="W40" i="55"/>
  <c r="E154" i="269"/>
  <c r="F54" i="55"/>
  <c r="E243" i="269"/>
  <c r="Q44" i="55"/>
  <c r="E249" i="269"/>
  <c r="AB16" i="55"/>
  <c r="M42" i="55"/>
  <c r="Q31" i="55"/>
  <c r="E203" i="269"/>
  <c r="E13" i="269"/>
  <c r="Q11" i="55"/>
  <c r="V5" i="55"/>
  <c r="W37" i="55"/>
  <c r="H53" i="55"/>
  <c r="AA67" i="55"/>
  <c r="E242" i="269"/>
  <c r="F7" i="55"/>
  <c r="W60" i="55"/>
  <c r="H37" i="55"/>
  <c r="E78" i="269"/>
  <c r="J64" i="55"/>
  <c r="H29" i="55"/>
  <c r="AA32" i="55"/>
  <c r="Y56" i="55"/>
  <c r="AA5" i="55"/>
  <c r="E57" i="55"/>
  <c r="X35" i="55"/>
  <c r="M67" i="55"/>
  <c r="E50" i="269"/>
  <c r="P33" i="55"/>
  <c r="J35" i="55"/>
  <c r="L20" i="55"/>
  <c r="E83" i="269"/>
  <c r="K33" i="55"/>
  <c r="N45" i="55"/>
  <c r="K40" i="55"/>
  <c r="O54" i="55"/>
  <c r="E9" i="269"/>
  <c r="P44" i="55"/>
  <c r="G5" i="55"/>
  <c r="V9" i="55"/>
  <c r="E16" i="55"/>
  <c r="N10" i="55"/>
  <c r="V61" i="55"/>
  <c r="H46" i="55"/>
  <c r="AA54" i="55"/>
  <c r="I28" i="55"/>
  <c r="X31" i="55"/>
  <c r="M22" i="55"/>
  <c r="U19" i="55"/>
  <c r="N66" i="55"/>
  <c r="F32" i="55"/>
  <c r="V24" i="55"/>
  <c r="R9" i="55"/>
  <c r="S35" i="55"/>
  <c r="Z69" i="55"/>
  <c r="X30" i="55"/>
  <c r="V42" i="55"/>
  <c r="O51" i="55"/>
  <c r="AA9" i="55"/>
  <c r="AB52" i="55"/>
  <c r="AA29" i="55"/>
  <c r="H33" i="55"/>
  <c r="L40" i="55"/>
  <c r="F38" i="55"/>
  <c r="O9" i="55"/>
  <c r="V28" i="55"/>
  <c r="K43" i="55"/>
  <c r="E44" i="269"/>
  <c r="G60" i="55"/>
  <c r="M56" i="55"/>
  <c r="Q59" i="55"/>
  <c r="L32" i="55"/>
  <c r="H59" i="55"/>
  <c r="Z6" i="55"/>
  <c r="H43" i="55"/>
  <c r="F52" i="55"/>
  <c r="E270" i="269"/>
  <c r="U28" i="55"/>
  <c r="P32" i="55"/>
  <c r="S43" i="55"/>
  <c r="S31" i="55"/>
  <c r="E236" i="269"/>
  <c r="AA64" i="55"/>
  <c r="T7" i="55"/>
  <c r="E213" i="269"/>
  <c r="Q27" i="55"/>
  <c r="U6" i="55"/>
  <c r="H38" i="55"/>
  <c r="AB17" i="55"/>
  <c r="E111" i="269"/>
  <c r="S40" i="55"/>
  <c r="P48" i="55"/>
  <c r="L28" i="55"/>
  <c r="Z20" i="55"/>
  <c r="U51" i="55"/>
  <c r="J54" i="55"/>
  <c r="E40" i="55"/>
  <c r="P68" i="55"/>
  <c r="S29" i="55"/>
  <c r="AB23" i="55"/>
  <c r="H69" i="55"/>
  <c r="X17" i="55"/>
  <c r="AB37" i="55"/>
  <c r="O5" i="55"/>
  <c r="W51" i="55"/>
  <c r="T19" i="55"/>
  <c r="F11" i="55"/>
  <c r="F48" i="55"/>
  <c r="X9" i="55"/>
  <c r="M54" i="55"/>
  <c r="E183" i="269"/>
  <c r="P67" i="55"/>
  <c r="O13" i="55"/>
  <c r="W38" i="55"/>
  <c r="N17" i="55"/>
  <c r="U24" i="55"/>
  <c r="E100" i="269"/>
  <c r="E237" i="269"/>
  <c r="Z67" i="55"/>
  <c r="E295" i="269"/>
  <c r="M45" i="55"/>
  <c r="V67" i="55"/>
  <c r="E18" i="269"/>
  <c r="E232" i="269"/>
  <c r="N31" i="55"/>
  <c r="I30" i="55"/>
  <c r="I22" i="55"/>
  <c r="M40" i="55"/>
  <c r="P45" i="55"/>
  <c r="S12" i="55"/>
  <c r="H26" i="55"/>
  <c r="N16" i="55"/>
  <c r="E44" i="55"/>
  <c r="T52" i="55"/>
  <c r="I31" i="55"/>
  <c r="Z23" i="55"/>
  <c r="R29" i="55"/>
  <c r="E285" i="269"/>
  <c r="T40" i="55"/>
  <c r="E62" i="55"/>
  <c r="S48" i="55"/>
  <c r="U55" i="55"/>
  <c r="Q38" i="55"/>
  <c r="E294" i="269"/>
  <c r="O63" i="55"/>
  <c r="E112" i="269"/>
  <c r="L41" i="55"/>
  <c r="E264" i="269"/>
  <c r="R52" i="55"/>
  <c r="X63" i="55"/>
  <c r="S34" i="55"/>
  <c r="J6" i="55"/>
  <c r="Y5" i="55"/>
  <c r="J43" i="55"/>
  <c r="N34" i="55"/>
  <c r="M57" i="55"/>
  <c r="J49" i="55"/>
  <c r="J7" i="55"/>
  <c r="K44" i="55"/>
  <c r="K9" i="55"/>
  <c r="T48" i="55"/>
  <c r="R34" i="55"/>
  <c r="R48" i="55"/>
  <c r="AA23" i="55"/>
  <c r="O30" i="55"/>
  <c r="I61" i="55"/>
  <c r="L51" i="55"/>
  <c r="Z64" i="55"/>
  <c r="Q28" i="55"/>
  <c r="V29" i="55"/>
  <c r="W50" i="55"/>
  <c r="O7" i="55"/>
  <c r="AA37" i="55"/>
  <c r="F45" i="55"/>
  <c r="M43" i="55"/>
  <c r="P34" i="55"/>
  <c r="K17" i="55"/>
  <c r="L53" i="55"/>
  <c r="Q67" i="55"/>
  <c r="E30" i="55"/>
  <c r="E119" i="269"/>
  <c r="K57" i="55"/>
  <c r="S51" i="55"/>
  <c r="AB40" i="55"/>
  <c r="H6" i="55"/>
  <c r="E193" i="269"/>
  <c r="R41" i="55"/>
  <c r="T68" i="55"/>
  <c r="K60" i="55"/>
  <c r="W66" i="55"/>
  <c r="X32" i="55"/>
  <c r="R22" i="55"/>
  <c r="L24" i="55"/>
  <c r="N48" i="55"/>
  <c r="U20" i="55"/>
  <c r="J51" i="55"/>
  <c r="Q62" i="55"/>
  <c r="AB66" i="55"/>
  <c r="S37" i="55"/>
  <c r="K66" i="55"/>
  <c r="Z40" i="55"/>
  <c r="O62" i="55"/>
  <c r="AB6" i="55"/>
  <c r="Z35" i="55"/>
  <c r="P59" i="55"/>
  <c r="S14" i="55"/>
  <c r="F9" i="55"/>
  <c r="E165" i="269"/>
  <c r="E54" i="269"/>
  <c r="Y21" i="55"/>
  <c r="Z38" i="55"/>
  <c r="H10" i="55"/>
  <c r="Y24" i="55"/>
  <c r="N13" i="55"/>
  <c r="S57" i="55"/>
  <c r="P38" i="55"/>
  <c r="G16" i="55"/>
  <c r="E191" i="269"/>
  <c r="R39" i="55"/>
  <c r="U60" i="55"/>
  <c r="U26" i="55"/>
  <c r="M16" i="55"/>
  <c r="Y27" i="55"/>
  <c r="Z24" i="55"/>
  <c r="F51" i="55"/>
  <c r="AA8" i="55"/>
  <c r="K64" i="55"/>
  <c r="R7" i="55"/>
  <c r="X44" i="55"/>
  <c r="P24" i="55"/>
  <c r="E180" i="269"/>
  <c r="I54" i="55"/>
  <c r="M37" i="55"/>
  <c r="P41" i="55"/>
  <c r="X20" i="55"/>
  <c r="N12" i="55"/>
  <c r="X6" i="55"/>
  <c r="N14" i="55"/>
  <c r="AA17" i="55"/>
  <c r="T30" i="55"/>
  <c r="S59" i="55"/>
  <c r="G11" i="55"/>
  <c r="X26" i="55"/>
  <c r="AB13" i="55"/>
  <c r="E38" i="55"/>
  <c r="K50" i="55"/>
  <c r="J38" i="55"/>
  <c r="Q53" i="55"/>
  <c r="J39" i="55"/>
  <c r="H65" i="55"/>
  <c r="L22" i="55"/>
  <c r="M21" i="55"/>
  <c r="E239" i="269"/>
  <c r="J46" i="55"/>
  <c r="Y28" i="55"/>
  <c r="W30" i="55"/>
  <c r="I29" i="55"/>
  <c r="E263" i="269"/>
  <c r="H51" i="55"/>
  <c r="L21" i="55"/>
  <c r="L7" i="55"/>
  <c r="M28" i="55"/>
  <c r="Y51" i="55"/>
  <c r="E190" i="269"/>
  <c r="J67" i="55"/>
  <c r="W69" i="55"/>
  <c r="W61" i="55"/>
  <c r="T65" i="55"/>
  <c r="J17" i="55"/>
  <c r="R55" i="55"/>
  <c r="U18" i="55"/>
  <c r="V27" i="55"/>
  <c r="U33" i="55"/>
  <c r="N21" i="55"/>
  <c r="Y8" i="55"/>
  <c r="E247" i="269"/>
  <c r="O16" i="55"/>
  <c r="AB64" i="55"/>
  <c r="Q60" i="55"/>
  <c r="K38" i="55"/>
  <c r="P62" i="55"/>
  <c r="V49" i="55"/>
  <c r="K8" i="55"/>
  <c r="X64" i="55"/>
  <c r="X13" i="55"/>
  <c r="E246" i="269"/>
  <c r="Q52" i="55"/>
  <c r="I67" i="55"/>
  <c r="AA62" i="55"/>
  <c r="L62" i="55"/>
  <c r="M23" i="55"/>
  <c r="N69" i="55"/>
  <c r="W18" i="55"/>
  <c r="P49" i="55"/>
  <c r="T12" i="55"/>
  <c r="E145" i="269"/>
  <c r="T41" i="55"/>
  <c r="Z45" i="55"/>
  <c r="W43" i="55"/>
  <c r="L29" i="55"/>
  <c r="E84" i="269"/>
  <c r="K54" i="55"/>
  <c r="N63" i="55"/>
  <c r="E24" i="269"/>
  <c r="J24" i="55"/>
  <c r="N54" i="55"/>
  <c r="AB69" i="55"/>
  <c r="L38" i="55"/>
  <c r="G59" i="55"/>
  <c r="E287" i="269"/>
  <c r="T69" i="55"/>
  <c r="T54" i="55"/>
  <c r="M48" i="55"/>
  <c r="V17" i="55"/>
  <c r="E42" i="55"/>
  <c r="R51" i="55"/>
  <c r="V55" i="55"/>
  <c r="R37" i="55"/>
  <c r="J10" i="55"/>
  <c r="I16" i="55"/>
  <c r="I46" i="55"/>
  <c r="X38" i="55"/>
  <c r="W34" i="55"/>
  <c r="Q6" i="55"/>
  <c r="F12" i="55"/>
  <c r="T49" i="55"/>
  <c r="P20" i="55"/>
  <c r="G66" i="55"/>
  <c r="H45" i="55"/>
  <c r="W35" i="55"/>
  <c r="O21" i="55"/>
  <c r="S42" i="55"/>
  <c r="O39" i="55"/>
  <c r="J37" i="55"/>
  <c r="E181" i="269"/>
  <c r="H44" i="55"/>
  <c r="E12" i="55"/>
  <c r="W65" i="55"/>
  <c r="G31" i="55"/>
  <c r="E14" i="55"/>
  <c r="N11" i="55"/>
  <c r="R62" i="55"/>
  <c r="Z43" i="55"/>
  <c r="F66" i="55"/>
  <c r="E201" i="269"/>
  <c r="E29" i="55"/>
  <c r="X33" i="55"/>
  <c r="Z57" i="55"/>
  <c r="M30" i="55"/>
  <c r="V7" i="55"/>
  <c r="H57" i="55"/>
  <c r="M52" i="55"/>
  <c r="W59" i="55"/>
  <c r="J55" i="55"/>
  <c r="E185" i="269"/>
  <c r="M35" i="55"/>
  <c r="E23" i="55"/>
  <c r="J22" i="55"/>
  <c r="F18" i="55"/>
  <c r="E28" i="269"/>
  <c r="Z19" i="55"/>
  <c r="M20" i="55"/>
  <c r="P51" i="55"/>
  <c r="E99" i="269"/>
  <c r="L19" i="55"/>
  <c r="W46" i="55"/>
  <c r="S55" i="55"/>
  <c r="F20" i="55"/>
  <c r="I48" i="55"/>
  <c r="R50" i="55"/>
  <c r="H34" i="55"/>
  <c r="P28" i="55"/>
  <c r="M41" i="55"/>
  <c r="AB46" i="55"/>
  <c r="V23" i="55"/>
  <c r="S33" i="55"/>
  <c r="P26" i="55"/>
  <c r="J66" i="55"/>
  <c r="H23" i="55"/>
  <c r="R35" i="55"/>
  <c r="E117" i="269"/>
  <c r="P61" i="55"/>
  <c r="L45" i="55"/>
  <c r="Z9" i="55"/>
  <c r="N41" i="55"/>
  <c r="E229" i="269"/>
  <c r="F28" i="55"/>
  <c r="E35" i="269"/>
  <c r="P42" i="55"/>
  <c r="M24" i="55"/>
  <c r="R17" i="55"/>
  <c r="AA46" i="55"/>
  <c r="R13" i="55"/>
  <c r="B204" i="269" l="1"/>
  <c r="B118" i="269"/>
  <c r="B250" i="269"/>
  <c r="B276" i="269"/>
  <c r="B102" i="269"/>
  <c r="A2" i="281"/>
  <c r="A2" i="280"/>
  <c r="A2" i="253"/>
  <c r="A2" i="283"/>
  <c r="B230" i="269"/>
  <c r="A2" i="275"/>
  <c r="A2" i="279"/>
  <c r="A2" i="272"/>
  <c r="A2" i="293"/>
  <c r="B225" i="269"/>
  <c r="B51" i="269"/>
  <c r="A2" i="274"/>
  <c r="B194" i="269"/>
  <c r="A2" i="270"/>
  <c r="B11" i="269"/>
  <c r="A2" i="276"/>
  <c r="A2" i="285"/>
  <c r="A2" i="277"/>
  <c r="A2" i="287"/>
  <c r="A2" i="288"/>
  <c r="A2" i="289"/>
  <c r="A2" i="290"/>
  <c r="A2" i="284"/>
  <c r="E195" i="269"/>
  <c r="E277" i="269"/>
  <c r="E37" i="269"/>
  <c r="E134" i="269"/>
  <c r="E205" i="269"/>
  <c r="E278" i="269"/>
  <c r="E15" i="269"/>
  <c r="E208" i="269"/>
  <c r="E170" i="269"/>
  <c r="E69" i="269"/>
  <c r="E136" i="269"/>
  <c r="E234" i="269"/>
  <c r="E216" i="269"/>
  <c r="E38" i="269"/>
  <c r="E226" i="269"/>
  <c r="E254" i="269"/>
  <c r="E88" i="269"/>
  <c r="E103" i="269"/>
  <c r="E228" i="269"/>
  <c r="E104" i="269"/>
  <c r="E219" i="269"/>
  <c r="E176" i="269"/>
  <c r="E89" i="269"/>
  <c r="E217" i="269"/>
  <c r="E71" i="269"/>
  <c r="E121" i="269"/>
  <c r="E53" i="269"/>
  <c r="E137" i="269"/>
  <c r="E106" i="269"/>
  <c r="E206" i="269"/>
  <c r="E233" i="269"/>
  <c r="E120" i="269"/>
  <c r="E251" i="269"/>
  <c r="E90" i="269"/>
  <c r="E279" i="269"/>
  <c r="E207" i="269"/>
  <c r="E178" i="269"/>
  <c r="E129" i="269"/>
  <c r="E40" i="269"/>
  <c r="E122" i="269"/>
  <c r="E39" i="269"/>
  <c r="E130" i="269"/>
  <c r="E253" i="269"/>
  <c r="E252" i="2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lexbrayat</author>
  </authors>
  <commentList>
    <comment ref="A22" authorId="0" shapeId="0" xr:uid="{00000000-0006-0000-0700-000001000000}">
      <text>
        <r>
          <rPr>
            <b/>
            <sz val="9"/>
            <color indexed="81"/>
            <rFont val="Tahoma"/>
            <family val="2"/>
          </rPr>
          <t>lexbrayat:</t>
        </r>
        <r>
          <rPr>
            <sz val="9"/>
            <color indexed="81"/>
            <rFont val="Tahoma"/>
            <family val="2"/>
          </rPr>
          <t xml:space="preserve">
Il s'agit ici d'ateliers de travail avec les acteurs sur leurs sujets, servant à alimenter le PCAET et son suivi</t>
        </r>
      </text>
    </comment>
    <comment ref="A24" authorId="0" shapeId="0" xr:uid="{00000000-0006-0000-0700-000002000000}">
      <text>
        <r>
          <rPr>
            <b/>
            <sz val="9"/>
            <color indexed="81"/>
            <rFont val="Tahoma"/>
            <family val="2"/>
          </rPr>
          <t>lexbrayat:</t>
        </r>
        <r>
          <rPr>
            <sz val="9"/>
            <color indexed="81"/>
            <rFont val="Tahoma"/>
            <family val="2"/>
          </rPr>
          <t xml:space="preserve">
Communication écrite, radiophonique, publicités, affichage, etc.</t>
        </r>
      </text>
    </comment>
    <comment ref="A25" authorId="0" shapeId="0" xr:uid="{00000000-0006-0000-0700-000003000000}">
      <text>
        <r>
          <rPr>
            <b/>
            <sz val="9"/>
            <color indexed="81"/>
            <rFont val="Tahoma"/>
            <family val="2"/>
          </rPr>
          <t>lexbrayat:</t>
        </r>
        <r>
          <rPr>
            <sz val="9"/>
            <color indexed="81"/>
            <rFont val="Tahoma"/>
            <family val="2"/>
          </rPr>
          <t xml:space="preserve">
Il s'agit ici d'évènements dans temps de travail et d'échange à proprement parler type Nuit sans lumière,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08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lexbrayat</author>
  </authors>
  <commentList>
    <comment ref="O20" authorId="0" shapeId="0" xr:uid="{00000000-0006-0000-0900-000001000000}">
      <text>
        <r>
          <rPr>
            <b/>
            <sz val="9"/>
            <color indexed="81"/>
            <rFont val="Tahoma"/>
            <family val="2"/>
          </rPr>
          <t>lexbrayat:</t>
        </r>
        <r>
          <rPr>
            <sz val="9"/>
            <color indexed="81"/>
            <rFont val="Tahoma"/>
            <family val="2"/>
          </rPr>
          <t xml:space="preserve">
Base de calcul : toutes toitures couvertes de solaire PV et remplacement de tous les chauffages fioul par du bois</t>
        </r>
      </text>
    </comment>
    <comment ref="A24" authorId="0" shapeId="0" xr:uid="{00000000-0006-0000-0900-000002000000}">
      <text>
        <r>
          <rPr>
            <b/>
            <sz val="9"/>
            <color indexed="81"/>
            <rFont val="Tahoma"/>
            <family val="2"/>
          </rPr>
          <t>lexbrayat:</t>
        </r>
        <r>
          <rPr>
            <sz val="9"/>
            <color indexed="81"/>
            <rFont val="Tahoma"/>
            <family val="2"/>
          </rPr>
          <t xml:space="preserve">
Les consommations d'énergie du terrtoire sont suivies via l'OREC et les données mises à disposition par ENEDIS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lexbrayat</author>
  </authors>
  <commentList>
    <comment ref="O18" authorId="0" shapeId="0" xr:uid="{00000000-0006-0000-0F00-000001000000}">
      <text>
        <r>
          <rPr>
            <b/>
            <sz val="9"/>
            <color indexed="81"/>
            <rFont val="Tahoma"/>
            <family val="2"/>
          </rPr>
          <t>lexbrayat:</t>
        </r>
        <r>
          <rPr>
            <sz val="9"/>
            <color indexed="81"/>
            <rFont val="Tahoma"/>
            <family val="2"/>
          </rPr>
          <t xml:space="preserve">
Lien avec la règlementation sanitaire difficile à mettre en place. Obligations de récupération ou réutilisation engendrant des investissements supplémentaires pour les utilisateurs.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1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2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6" authorId="0" shapeId="0" xr:uid="{00000000-0006-0000-14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5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6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7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8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900-000001000000}">
      <text>
        <r>
          <rPr>
            <b/>
            <sz val="9"/>
            <color indexed="81"/>
            <rFont val="Tahoma"/>
            <family val="2"/>
          </rPr>
          <t>mlugnier:</t>
        </r>
        <r>
          <rPr>
            <sz val="9"/>
            <color indexed="81"/>
            <rFont val="Tahoma"/>
            <family val="2"/>
          </rPr>
          <t xml:space="preserve">
OU Réduction des consommations énergétiques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lexbrayat</author>
  </authors>
  <commentList>
    <comment ref="A22" authorId="0" shapeId="0" xr:uid="{00000000-0006-0000-1A00-000001000000}">
      <text>
        <r>
          <rPr>
            <b/>
            <sz val="9"/>
            <color indexed="81"/>
            <rFont val="Tahoma"/>
            <family val="2"/>
          </rPr>
          <t>lexbrayat:</t>
        </r>
        <r>
          <rPr>
            <sz val="9"/>
            <color indexed="81"/>
            <rFont val="Tahoma"/>
            <family val="2"/>
          </rPr>
          <t xml:space="preserve">
Il s'agit ici d'ateliers de travail avec les acteurs sur leurs sujets, servant à alimenter le PCAET et son suivi</t>
        </r>
      </text>
    </comment>
    <comment ref="A24" authorId="0" shapeId="0" xr:uid="{00000000-0006-0000-1A00-000002000000}">
      <text>
        <r>
          <rPr>
            <b/>
            <sz val="9"/>
            <color indexed="81"/>
            <rFont val="Tahoma"/>
            <family val="2"/>
          </rPr>
          <t>lexbrayat:</t>
        </r>
        <r>
          <rPr>
            <sz val="9"/>
            <color indexed="81"/>
            <rFont val="Tahoma"/>
            <family val="2"/>
          </rPr>
          <t xml:space="preserve">
Communication écrite, radiophonique, publicités, affichage, etc.</t>
        </r>
      </text>
    </comment>
    <comment ref="A25" authorId="0" shapeId="0" xr:uid="{00000000-0006-0000-1A00-000003000000}">
      <text>
        <r>
          <rPr>
            <b/>
            <sz val="9"/>
            <color indexed="81"/>
            <rFont val="Tahoma"/>
            <family val="2"/>
          </rPr>
          <t>lexbrayat:</t>
        </r>
        <r>
          <rPr>
            <sz val="9"/>
            <color indexed="81"/>
            <rFont val="Tahoma"/>
            <family val="2"/>
          </rPr>
          <t xml:space="preserve">
Il s'agit ici d'évènements dans temps de travail et d'échange à proprement parler type Nuit sans lumière, etc.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mlugnier</author>
  </authors>
  <commentList>
    <comment ref="A15" authorId="0" shapeId="0" xr:uid="{00000000-0006-0000-1B00-000001000000}">
      <text>
        <r>
          <rPr>
            <b/>
            <sz val="9"/>
            <color indexed="81"/>
            <rFont val="Tahoma"/>
            <family val="2"/>
          </rPr>
          <t>mlugnier:</t>
        </r>
        <r>
          <rPr>
            <sz val="9"/>
            <color indexed="81"/>
            <rFont val="Tahoma"/>
            <family val="2"/>
          </rPr>
          <t xml:space="preserve">
OU Réduction des consommations énergétiques</t>
        </r>
      </text>
    </comment>
  </commentList>
</comments>
</file>

<file path=xl/sharedStrings.xml><?xml version="1.0" encoding="utf-8"?>
<sst xmlns="http://schemas.openxmlformats.org/spreadsheetml/2006/main" count="2001" uniqueCount="555">
  <si>
    <t>N°</t>
  </si>
  <si>
    <t>Critères</t>
  </si>
  <si>
    <t>Indicateurs de suivi</t>
  </si>
  <si>
    <t>Calendrier prévisionnel</t>
  </si>
  <si>
    <t>Avancement de l'action</t>
  </si>
  <si>
    <t>Points de vigilance</t>
  </si>
  <si>
    <t>Objectifs de l'action</t>
  </si>
  <si>
    <t>Intitulé</t>
  </si>
  <si>
    <t>Bonne</t>
  </si>
  <si>
    <t>Investissement</t>
  </si>
  <si>
    <t>Gouvernance</t>
  </si>
  <si>
    <t>Partenaires techniques :</t>
  </si>
  <si>
    <t>Partenaires financiers :</t>
  </si>
  <si>
    <t>ENERGIE</t>
  </si>
  <si>
    <t>DEPLACEMENTS</t>
  </si>
  <si>
    <t>A.2</t>
  </si>
  <si>
    <t>B.1</t>
  </si>
  <si>
    <t>B.2</t>
  </si>
  <si>
    <t>B.3</t>
  </si>
  <si>
    <t>B.4</t>
  </si>
  <si>
    <t>B.5</t>
  </si>
  <si>
    <t>B.6</t>
  </si>
  <si>
    <t>C.1</t>
  </si>
  <si>
    <t>C.2</t>
  </si>
  <si>
    <t>C.3</t>
  </si>
  <si>
    <t>D.1</t>
  </si>
  <si>
    <t>SUIVI DES DONNEES</t>
  </si>
  <si>
    <t>E.1</t>
  </si>
  <si>
    <t>E.2</t>
  </si>
  <si>
    <t>E.3</t>
  </si>
  <si>
    <t>E.4</t>
  </si>
  <si>
    <t>Economies financières</t>
  </si>
  <si>
    <t>Acceptabilité</t>
  </si>
  <si>
    <t>THEME</t>
  </si>
  <si>
    <t>E.5</t>
  </si>
  <si>
    <t>E.6</t>
  </si>
  <si>
    <t>E.7</t>
  </si>
  <si>
    <t>E.8</t>
  </si>
  <si>
    <t>F.1</t>
  </si>
  <si>
    <t>F.2</t>
  </si>
  <si>
    <t>F.3</t>
  </si>
  <si>
    <t>B.7</t>
  </si>
  <si>
    <t>B.8</t>
  </si>
  <si>
    <t>B.9</t>
  </si>
  <si>
    <t>E.9</t>
  </si>
  <si>
    <t>Mauvaise</t>
  </si>
  <si>
    <t>SENSIBILISATION</t>
  </si>
  <si>
    <t>Emissions de GES</t>
  </si>
  <si>
    <t>Investissement :</t>
  </si>
  <si>
    <t>Economie financière :</t>
  </si>
  <si>
    <t>Publics cibles</t>
  </si>
  <si>
    <t>Facteurs de réusssite</t>
  </si>
  <si>
    <t xml:space="preserve">Porteurs de l'action : </t>
  </si>
  <si>
    <t>Etapes clés</t>
  </si>
  <si>
    <t>A.1</t>
  </si>
  <si>
    <t>EES</t>
  </si>
  <si>
    <t>Calendrier</t>
  </si>
  <si>
    <t>F.4</t>
  </si>
  <si>
    <t>A.3</t>
  </si>
  <si>
    <t>A.4</t>
  </si>
  <si>
    <t>A.5</t>
  </si>
  <si>
    <t>A.6</t>
  </si>
  <si>
    <t>A.7</t>
  </si>
  <si>
    <t>Impact sur la qualité de l'air</t>
  </si>
  <si>
    <t>Réduction des émissions de GES</t>
  </si>
  <si>
    <t>Impact positif</t>
  </si>
  <si>
    <t>Impact négatif</t>
  </si>
  <si>
    <t>Potentiel estimé de développement des ENR</t>
  </si>
  <si>
    <t>Point de vigilance</t>
  </si>
  <si>
    <t xml:space="preserve">Réduction des émissions de GES  </t>
  </si>
  <si>
    <t>Réduction des consommations énergétiques 
OU potentiel estimé de développement des ENR</t>
  </si>
  <si>
    <t>Energie</t>
  </si>
  <si>
    <t>Eau</t>
  </si>
  <si>
    <t>Sites et sols pollués</t>
  </si>
  <si>
    <t>Risques industriels</t>
  </si>
  <si>
    <t>Risques naturels</t>
  </si>
  <si>
    <t>Santé</t>
  </si>
  <si>
    <t>Qualité de l'air</t>
  </si>
  <si>
    <t>Bruit</t>
  </si>
  <si>
    <t>Occupation de l'espace</t>
  </si>
  <si>
    <t>Paysages et patrimoine</t>
  </si>
  <si>
    <t>Espaces naturels</t>
  </si>
  <si>
    <t>Biodiversité</t>
  </si>
  <si>
    <t xml:space="preserve">                                                        Thématiques
                Actions</t>
  </si>
  <si>
    <t>Déchets</t>
  </si>
  <si>
    <t>Porteurs de l'action</t>
  </si>
  <si>
    <t>Partenaires techniques</t>
  </si>
  <si>
    <t>Partenaires financiers</t>
  </si>
  <si>
    <t>D.2</t>
  </si>
  <si>
    <t>D.3</t>
  </si>
  <si>
    <t>A.8</t>
  </si>
  <si>
    <t>XXXXXXXXXXXXXXXXXXXXXXXXXXXXXXXXXXX</t>
  </si>
  <si>
    <t>A.9</t>
  </si>
  <si>
    <t>A.10</t>
  </si>
  <si>
    <t>C.4</t>
  </si>
  <si>
    <t>C.5</t>
  </si>
  <si>
    <t>C.6</t>
  </si>
  <si>
    <t>C.7</t>
  </si>
  <si>
    <t>C.8</t>
  </si>
  <si>
    <t>C.9</t>
  </si>
  <si>
    <t>C.10</t>
  </si>
  <si>
    <t>D.4</t>
  </si>
  <si>
    <t>D.5</t>
  </si>
  <si>
    <t>D.6</t>
  </si>
  <si>
    <t>D.7</t>
  </si>
  <si>
    <t>D.8</t>
  </si>
  <si>
    <t>D.9</t>
  </si>
  <si>
    <t>D.10</t>
  </si>
  <si>
    <t>E.10</t>
  </si>
  <si>
    <t>F.5</t>
  </si>
  <si>
    <t>F.6</t>
  </si>
  <si>
    <t>F.7</t>
  </si>
  <si>
    <t>F.8</t>
  </si>
  <si>
    <t>F.9</t>
  </si>
  <si>
    <t>F.10</t>
  </si>
  <si>
    <t>Compléter le sommaire avec le titre des axes et des fiches actions</t>
  </si>
  <si>
    <t>Copier l'onglet Model : une copie pour chaque fiche action</t>
  </si>
  <si>
    <t>Nommer les onglets par le numéro de la fiche action (A.1, B.10, …)</t>
  </si>
  <si>
    <t>Axe</t>
  </si>
  <si>
    <t>Sans effet notable</t>
  </si>
  <si>
    <t xml:space="preserve">Pôles de la collectivité concernés : </t>
  </si>
  <si>
    <t>Compléter les zones en jaune des fiches actions</t>
  </si>
  <si>
    <t>ATTENTION</t>
  </si>
  <si>
    <t>Fiches actions</t>
  </si>
  <si>
    <t>compléter avec le tableau avec le code couleur</t>
  </si>
  <si>
    <t>si besoin, insérer des lignes pour les actions ayant, par exemple, un impact positif sur un thème mais un point de vigilance est tout de même à souligner</t>
  </si>
  <si>
    <t>dans le sommaire : possibilité de modifier les titres des axes et des actions ainsi que les numéros mais pas le contenu des autres cellules (pour garder les liens avec les fiches actions)</t>
  </si>
  <si>
    <t>ne pas modifier les titres des axes et des fiches actions dans les onglets des fiches actions</t>
  </si>
  <si>
    <t>ne pas modifier les titres des axes et fiches actions --&gt; ceci doit se faire dans l'onglet sommaire</t>
  </si>
  <si>
    <t>Dans l'onglet Model : renseigner le nom du client et insérer son logo</t>
  </si>
  <si>
    <t>Année 1</t>
  </si>
  <si>
    <t>Année 2</t>
  </si>
  <si>
    <t>Année 3</t>
  </si>
  <si>
    <t>Année 4</t>
  </si>
  <si>
    <t>Année 5</t>
  </si>
  <si>
    <t>Année 6</t>
  </si>
  <si>
    <t>Moyenne</t>
  </si>
  <si>
    <t>Pôles de la collectivité concernés</t>
  </si>
  <si>
    <t>indicateur 1 / unité</t>
  </si>
  <si>
    <t>indicateur 2 / unité</t>
  </si>
  <si>
    <t>indicateur 3 / unité</t>
  </si>
  <si>
    <t>indicateur 4 / unité</t>
  </si>
  <si>
    <t>Adaptation</t>
  </si>
  <si>
    <t>[à compléter]</t>
  </si>
  <si>
    <t xml:space="preserve">Acceptabilité </t>
  </si>
  <si>
    <t xml:space="preserve">Indicateurs </t>
  </si>
  <si>
    <t>Suivi</t>
  </si>
  <si>
    <t>AXE A : Bâtiments</t>
  </si>
  <si>
    <t>AXE B : Mobilité et Transport</t>
  </si>
  <si>
    <t>AXE C : Urbanisme</t>
  </si>
  <si>
    <t>Aménager le territoire de manière durable</t>
  </si>
  <si>
    <t>AXE D : Energies renouvelables</t>
  </si>
  <si>
    <t>Développer la géothermie</t>
  </si>
  <si>
    <t>Etudier le gisement méthanisable</t>
  </si>
  <si>
    <t>Faire émerger des projets bois-énergie : chaufferies et réseaux de chaleur</t>
  </si>
  <si>
    <t>Court et moyen terme --&gt; à détailler par année</t>
  </si>
  <si>
    <t>- Ne pas utiliser seulement Internet pour diffuser des informations (penser aux personnes âgées notamment)</t>
  </si>
  <si>
    <t>ADEME – Département – Europe</t>
  </si>
  <si>
    <t>Action à mener à court, moyen et long terme --&gt; calendrier à compléter</t>
  </si>
  <si>
    <t>Court, moyen et long terme -&gt; calendrier à compléter</t>
  </si>
  <si>
    <t>- Respecter les orientations nationales
- Agir sur le SCoT</t>
  </si>
  <si>
    <t>-</t>
  </si>
  <si>
    <t>Court terme -&gt; calendrier à compléter</t>
  </si>
  <si>
    <t>- Citoyens</t>
  </si>
  <si>
    <t>- Elus
- Citoyens
- Agriculteurs
- Entreprises dont les installateurs et service de maintenance</t>
  </si>
  <si>
    <t>La Nef (Coopérative financière), Région, Citoyens, Agriculteurs, Communes</t>
  </si>
  <si>
    <t>Court, moyen, long terme -&gt; calendrier à compléter</t>
  </si>
  <si>
    <t>Moyenne voire mauvaise</t>
  </si>
  <si>
    <t>Bonne voire moyenne</t>
  </si>
  <si>
    <t>court terme -&gt; calendrier à compléter</t>
  </si>
  <si>
    <t>- Projet de l’usine de méthanisation en construction Montblanc (biodéchets)
- Sensibilisation du public – particuliers et professionnels
- Création d’emplois sur le territoire
- Développement de station Bio GNV accessibles au public par la suite</t>
  </si>
  <si>
    <t>SICTOM Pezenas Adge</t>
  </si>
  <si>
    <t>Région - ADEME</t>
  </si>
  <si>
    <t>Moyen terme -&gt; calendrier à compléter</t>
  </si>
  <si>
    <t>- Elus
- Citoyens
- Bailleurs sociaux</t>
  </si>
  <si>
    <t>- Mise en place d’une solution de maintenance en régie ou contrat de maintenance
- Approvisionnement proche
- Création d’emplois
- Structurer la production bois territorial</t>
  </si>
  <si>
    <t>- Maintenance des installations</t>
  </si>
  <si>
    <t>Hérault Energies via le programme HERABLE</t>
  </si>
  <si>
    <t>Rénover l'habitat</t>
  </si>
  <si>
    <t>AXE E : Agriculture, alimentation</t>
  </si>
  <si>
    <t>Développer les circuits courts, les produits de saison et l’agriculture raisonnée</t>
  </si>
  <si>
    <t>AXE F : Suivi du PCAET</t>
  </si>
  <si>
    <t>Court terme</t>
  </si>
  <si>
    <t xml:space="preserve">ANAH - ADEME – Région - Département – Communauté de Communes 
</t>
  </si>
  <si>
    <t>court et moyen terme</t>
  </si>
  <si>
    <t>- Elus 
- Citoyens</t>
  </si>
  <si>
    <t>moyen et long terme</t>
  </si>
  <si>
    <t>- Elus
- Citoyens
- Agents des communes
- Producteurs</t>
  </si>
  <si>
    <t>test</t>
  </si>
  <si>
    <t>Communauté de Communes 
Les Avant-Monts
Plan Climat Air Energie Territorial</t>
  </si>
  <si>
    <t>ne pas insérer de ligne ni de colonne pour conserver les liens et la mise en page (surtout dans l'onglet Model)</t>
  </si>
  <si>
    <t>Réduction des consommations énergétiques</t>
  </si>
  <si>
    <t>- Energie
- Eau
- Transport</t>
  </si>
  <si>
    <t>Actions de concertation / nombre</t>
  </si>
  <si>
    <t>Consommation d'énergie / kWh</t>
  </si>
  <si>
    <t>Inventaire des bâtiments</t>
  </si>
  <si>
    <t>Travaux suivant planification</t>
  </si>
  <si>
    <t>- Baisse de l'insécurité routière et des dépenses qui y sont liées
- Baisse de l'encombrement des routes et des dépenses en lien avec les aménagements routiers
- Economie sur l'achat de carburant automobile</t>
  </si>
  <si>
    <t>Réduction sur les consommation de carburant automobile</t>
  </si>
  <si>
    <t>Nombre de train / nombre</t>
  </si>
  <si>
    <t>- Energie
- Transport
- Agriculture</t>
  </si>
  <si>
    <t>Nombre d'éco-quartier / nombre</t>
  </si>
  <si>
    <t>Nombre de petit-collectif/ nombre</t>
  </si>
  <si>
    <t>Aucun</t>
  </si>
  <si>
    <t>Nombre de projet PV / nombre</t>
  </si>
  <si>
    <t>Surface de panneaux installés / m²</t>
  </si>
  <si>
    <t>Etudes de sol: €€
Installation géothermique: €€€</t>
  </si>
  <si>
    <t>Potentiel élevé</t>
  </si>
  <si>
    <t>Réduction forte des émissions de GES</t>
  </si>
  <si>
    <t>Réduction de la dépendance au énergies fossiles</t>
  </si>
  <si>
    <t>Nombre d'études de sol / nombre</t>
  </si>
  <si>
    <t>Sensibilisation</t>
  </si>
  <si>
    <t>Etude de sol</t>
  </si>
  <si>
    <t>Installation géothermique</t>
  </si>
  <si>
    <t>Exploitation &amp; maintenance</t>
  </si>
  <si>
    <t>Quantité valorisée (contrat Ademe) / m3</t>
  </si>
  <si>
    <t>Production de biométhane/ MWh</t>
  </si>
  <si>
    <t>€€</t>
  </si>
  <si>
    <t>Réduction importante</t>
  </si>
  <si>
    <t>Gisement en bois local mobilisable/ m3</t>
  </si>
  <si>
    <t>Réduction élevée des consommations</t>
  </si>
  <si>
    <t>Réduction élevé des GES</t>
  </si>
  <si>
    <t>Foncier mis à disposition / m²</t>
  </si>
  <si>
    <t>Surface cultivée en permaculture / hectare (ha)</t>
  </si>
  <si>
    <t>Nombre de groupement d'achat / nombre</t>
  </si>
  <si>
    <t>Réduction élevée</t>
  </si>
  <si>
    <t>-Energie
- Transport</t>
  </si>
  <si>
    <t>Favoriser l'installation de nouvelles exploitations agricoles</t>
  </si>
  <si>
    <t>Bon</t>
  </si>
  <si>
    <t>Enjeux d'adaptation pour le territoire</t>
  </si>
  <si>
    <t>- Incitation
- Obligation</t>
  </si>
  <si>
    <t>Disponibilité du réseau d'eau brute</t>
  </si>
  <si>
    <t>Agence de l’eau, Département, Mairies</t>
  </si>
  <si>
    <t>€€€</t>
  </si>
  <si>
    <t>Non concerné</t>
  </si>
  <si>
    <t>- Eau (raréfaction de la ressource)</t>
  </si>
  <si>
    <t>Consommation moyenne par hab. / m3/hab.</t>
  </si>
  <si>
    <t>Volume de fuite sur les réseaux/ m3</t>
  </si>
  <si>
    <t>Volume eau brute utilisé / m3</t>
  </si>
  <si>
    <t>Conservation et structuration des paysages agricoles ( haies et fossés)</t>
  </si>
  <si>
    <t>- Lutter contre l’érosion et améliorer la qualité des sols
- Favoriser la biodiversité vis-à-vis des auxiliaires de culture (floristiques et faunistiques)
- Limiter les effets épidémiques
- Atténuer les phénomènes climatiques excessifs
- Limiter les nuisances entre l’urbain et l’agricole pour limiter les conflits
- Valoriser le territoire et favoriser son attractivité (tourisme vert)
- Recharger la nappe phréatique</t>
  </si>
  <si>
    <t>- Recenser les infrastructures agroécologiques du territoire (agricoles, urbains et péri-urbains)
- Analyser et procéder à un diagnostic et le rédiger
- Identifier les SWOT (Forces, Faiblesses, Opportunités et Menaces) et les besoins du paysage agricole territorial
- Fixer des priorités en matière d’actions par zones (diagnostics différenciés) – exemples: augmenter le nombre de haies / améliorer l’habitat de telle espèce
- Sensibiliser les acteurs de chaque zone à ces priorités (informations)
- Trouver des leviers de motivation pour inciter à la participation
- Former et accompagner les acteurs agricoles
- Organiser des suivis et des bilans réguliers
- Mettre en place de nouveaux diagnostics</t>
  </si>
  <si>
    <t>- Elus
- Citoyens
- Agents des communes
- Agriculteurs</t>
  </si>
  <si>
    <t>- Concertation et partage du projet pour les acteurs (collectivités, syndicats, professionnels, associations, chambres de l’agriculture,…)
- Valorisation via une communication partagée</t>
  </si>
  <si>
    <t>- Suivis rigoureux et structurés
- Veille sur les possibilités financières et les aides</t>
  </si>
  <si>
    <t>COPIL réunissant des acteurs variés</t>
  </si>
  <si>
    <t>Département, Agence de l’eau, Associations, Fondations, Collectivités, Europe,…</t>
  </si>
  <si>
    <t>€</t>
  </si>
  <si>
    <t>Faible</t>
  </si>
  <si>
    <t>Moyen</t>
  </si>
  <si>
    <t xml:space="preserve"> - Eau
- Agriculture</t>
  </si>
  <si>
    <t>Préserver les terres agricoles de l’urbanisation</t>
  </si>
  <si>
    <t>- Agriculture</t>
  </si>
  <si>
    <t xml:space="preserve"> Surface utilisant les herbicides/insecticides / Ha</t>
  </si>
  <si>
    <t>Pourcentage d'Agriculture biologique/ %</t>
  </si>
  <si>
    <t>Surface touchée par la Flavescence dorée/ Ha</t>
  </si>
  <si>
    <t>Surface intégrée à l'appellation / Ha</t>
  </si>
  <si>
    <t>- Elus
- Citoyens
- Agriculteurs</t>
  </si>
  <si>
    <t>- Volonté politique forte sur un engagements pour l’agriculture
- Engagement des agriculteurs</t>
  </si>
  <si>
    <t>- Confusion entre « vin de nature » et « vin naturel »
- Respect des agriculteurs et des producteurs</t>
  </si>
  <si>
    <t>Tourisme vert/ nombre de personne</t>
  </si>
  <si>
    <t>Surface de terre agricole / Ha</t>
  </si>
  <si>
    <t>Surface d'espace naturel / Ha</t>
  </si>
  <si>
    <t>Très bon</t>
  </si>
  <si>
    <t>Développer l'information et la sensibilisation de tous les acteurs du territoire</t>
  </si>
  <si>
    <t>- Impressions: €
- Distribution: €
- Evènements: €€</t>
  </si>
  <si>
    <t>- Action mutualisable avec la communication institutionnelle déjà en place
- Renforce l'implication des acteurs dans le suivi et favorise la communication indirecte</t>
  </si>
  <si>
    <t>ND</t>
  </si>
  <si>
    <t>Les actions présentées et intégrées au Plan Climat tiennent compte des exigences stipulées dans le décret n° 2016-849 du 28 juin 2016 qui définit définit les modalités d'élaboration, de consultation, d'approbation et de mise à jour du plan</t>
  </si>
  <si>
    <t>Economie financière</t>
  </si>
  <si>
    <t>Signification des sigles utilisés :</t>
  </si>
  <si>
    <t>Non déterminé</t>
  </si>
  <si>
    <t>Critère jugé non mesurable</t>
  </si>
  <si>
    <t>- Dépend des engagements présentés et des défis proposés</t>
  </si>
  <si>
    <t>Réduction des consommations d'énergies</t>
  </si>
  <si>
    <t>€€ coût jugé moyen</t>
  </si>
  <si>
    <t>€€€ coût jugé élevé</t>
  </si>
  <si>
    <t>€€€€ investissement à long terme</t>
  </si>
  <si>
    <t>exprimé en € si quantifiable, ou de manière qualitative</t>
  </si>
  <si>
    <t>exprimé en kWh si quantifiable, ou de manière qualitative</t>
  </si>
  <si>
    <r>
      <t>exprimé en kg</t>
    </r>
    <r>
      <rPr>
        <vertAlign val="subscript"/>
        <sz val="11"/>
        <color indexed="8"/>
        <rFont val="Calibri"/>
        <family val="2"/>
      </rPr>
      <t>eqCO2</t>
    </r>
    <r>
      <rPr>
        <sz val="11"/>
        <color theme="1"/>
        <rFont val="Calibri"/>
        <family val="2"/>
        <scheme val="minor"/>
      </rPr>
      <t xml:space="preserve"> si quantifiable, ou de manière qualitative</t>
    </r>
  </si>
  <si>
    <t>Fort</t>
  </si>
  <si>
    <t>Indirect si possible par rebond</t>
  </si>
  <si>
    <t>Présente les thématiques liées à d'adaptation touchées par l'action</t>
  </si>
  <si>
    <t xml:space="preserve">€ coût jugé faible </t>
  </si>
  <si>
    <t>(montants à déterminer)</t>
  </si>
  <si>
    <t>Critères d'évaluation retenus :</t>
  </si>
  <si>
    <t>Chaque action est associée à des indicateurs de suivi. Ces indicateurs permettront au territoire de voir la bonne mise en œuvre de son plan climat. Ils sont exprimés par unité correspondante.</t>
  </si>
  <si>
    <t>Nombre de participants aux concertations/ nombre</t>
  </si>
  <si>
    <t>Actions de communication / nombre</t>
  </si>
  <si>
    <t>Evènements de sensibilisation / nombre</t>
  </si>
  <si>
    <t>- Attractivité des événements organisés
- Plus de moyen humain pour organiser les défis, les permanences</t>
  </si>
  <si>
    <t>Viser une performance énergétique exemplaire des bâtiments publics</t>
  </si>
  <si>
    <r>
      <t xml:space="preserve">- Etudes: €€
- Travaux: €€€€*
</t>
    </r>
    <r>
      <rPr>
        <i/>
        <sz val="11"/>
        <color indexed="8"/>
        <rFont val="Calibri"/>
        <family val="2"/>
      </rPr>
      <t>*En fonction des travaux mis en place</t>
    </r>
  </si>
  <si>
    <t>Nombre de bâtiments diagnostiqués/ nombre</t>
  </si>
  <si>
    <t>Nombre de bâtiments rénovés/ nombre</t>
  </si>
  <si>
    <t>Diagnostics/Etudes</t>
  </si>
  <si>
    <t>30% des consommations actuelles base 2015</t>
  </si>
  <si>
    <t>30% de réduction des émissions sans changement d'énergie</t>
  </si>
  <si>
    <t>30% de la facture d'énergie hors évolution du prix des énergies mobilisées</t>
  </si>
  <si>
    <t>Economies financières / €</t>
  </si>
  <si>
    <t>- Agents
- Elus
- Citoyens</t>
  </si>
  <si>
    <t>85 GWh solaire photovoltaïque 
57 GWh bois énergie</t>
  </si>
  <si>
    <t>Nombre de diagnostics réalisés / nombre</t>
  </si>
  <si>
    <t>Nombre de rénovations lancées / nombre</t>
  </si>
  <si>
    <t>Nombre d'installations ENR mises en place / nombre</t>
  </si>
  <si>
    <t>- Economies sur les consommations d'énergie après travaux</t>
  </si>
  <si>
    <t>- Adhésion aux services des aides aux diagnostics
- Investissement suivant l'ambition des travaux de rénovation et aides financières</t>
  </si>
  <si>
    <t xml:space="preserve"> Energie</t>
  </si>
  <si>
    <t>Consommations d'énergie / kWh</t>
  </si>
  <si>
    <t>- Proximité des services d’accompagnement
- Livret d’accompagnement clair 
- Aides financières</t>
  </si>
  <si>
    <t>Objectif de 20% minimum</t>
  </si>
  <si>
    <t>- Suivant les travaux mis en place
- Objectif de 20% minimum</t>
  </si>
  <si>
    <t>Equilibre économique à étudier
Sécurité et sûreté du transport à conforter</t>
  </si>
  <si>
    <t>ADEME – Région – Département - Europe - Partenaires privés</t>
  </si>
  <si>
    <t>Nombre d'aires de covoiturage / nombre</t>
  </si>
  <si>
    <t>- Agents et élus
- Citoyens : professionnels et particuliers y compris enfants (écoliers, lycéens, etc.)</t>
  </si>
  <si>
    <t>- Dépendance aux hydrocarbures
- Dépendance à la voiture
- Modèle économique et social</t>
  </si>
  <si>
    <t xml:space="preserve"> - </t>
  </si>
  <si>
    <t>Eviter les émissions supplémentaires
Limiter les déplacements en voitures individuelles</t>
  </si>
  <si>
    <t>Bon (séquestration carbone)</t>
  </si>
  <si>
    <t>Eviter les consommations supplémentaires (généraliser les constructions BEPOS)</t>
  </si>
  <si>
    <t>Développement d'ENR dans les éco-quartiers créés
A quantifier en fonction des surfaces à aménager</t>
  </si>
  <si>
    <t>Surfaces artificalisées / ha</t>
  </si>
  <si>
    <t>- Elus
- Aménageurs / Promoteurs
- Citoyens</t>
  </si>
  <si>
    <t>- Renforcement de la règlementation
- Communication</t>
  </si>
  <si>
    <t xml:space="preserve">SCoT </t>
  </si>
  <si>
    <t>Autre</t>
  </si>
  <si>
    <t>Développer l’utilisation d’équipements permettant d'économiser les ressources en eau</t>
  </si>
  <si>
    <t>Développer le solaire photovoltaïque</t>
  </si>
  <si>
    <t>Structurer et faire vivre le Plan Climat</t>
  </si>
  <si>
    <t>Diagnostics : €€
Investissements : €€€</t>
  </si>
  <si>
    <t>€€ : économies liées aux fuites réparées et à l'évitement des processus d'épuration</t>
  </si>
  <si>
    <t>NC</t>
  </si>
  <si>
    <t>Actions mises en place / nombre</t>
  </si>
  <si>
    <t>Régies et prestataires de gestion des eaux
Citoyens</t>
  </si>
  <si>
    <t>Moyenne (pas d'impact sur la réduction des consommations ceteris paribus)</t>
  </si>
  <si>
    <t>Potentiel de développement ENR</t>
  </si>
  <si>
    <t>Surfaces agricoles / Ha</t>
  </si>
  <si>
    <t>Surfaces de zones tampons/ Ha</t>
  </si>
  <si>
    <t>- Volonté politique forte pour un engagement en faveur de l’agriculture
- Respect des règles d’urbanisme</t>
  </si>
  <si>
    <t>- Dimension de la parcelle: limiter les grandes parcelles tout en proposant des parcelles suffisantes suivant l’activité
- Disponibilité des réseaux (eau potable/ eau brute)
- Transmission des terres et des exploitations
- Question de la propriété et de l'entretien des zones tampons</t>
  </si>
  <si>
    <t>Département - Partenaires privés</t>
  </si>
  <si>
    <t>Lié aux surfaces installées</t>
  </si>
  <si>
    <t>Réduction de la dépendance aux énergies fossiles</t>
  </si>
  <si>
    <t>Nombre d'évènements de communication / nombre</t>
  </si>
  <si>
    <t xml:space="preserve">- Répondre aux appels à projet de la région : coopération avec les élus
- Proximité des bâtiments pour le raccordement
- Diversité des projets (développer également d’autres énergies renouvelables) et usages
- Coopératives citoyennes </t>
  </si>
  <si>
    <t>Suivant la surface de panneaux installée</t>
  </si>
  <si>
    <t>Suivant le modèle économique retenu</t>
  </si>
  <si>
    <t>Evitement d'émissions supplémentaires lié aux surfaces installées</t>
  </si>
  <si>
    <t>- Diffuser de l’information via un Point Info Energie
- Réaliser des études de sols pour définir les caractéristiques des forages
- Développer le chauffage basse température par le sol pour les bâtiments neufs
- Maintenir les installations en tenant compte du fluide utilisé et de la durée de vie du compresseur</t>
  </si>
  <si>
    <t>Economies importantes par rapport à un système classique (chauffage fioul, gaz ou électrique)</t>
  </si>
  <si>
    <t>57 GWh estimés en phase diagnostic</t>
  </si>
  <si>
    <t>Evitement des émissions générées par des consommations d'énergie fossile</t>
  </si>
  <si>
    <t>Nombre de systèmes géothermiques/ nombre</t>
  </si>
  <si>
    <t>Puissance installée / GWh</t>
  </si>
  <si>
    <t>- Promoteurs (y compris bailleurs sociaux)
- Citoyens</t>
  </si>
  <si>
    <t>- Encourager les maisons BEPOS sur le territoire et notamment les nouvelles zones à aménager
- Réversibilité de la ressource répondant aux besoins actuels et à venir</t>
  </si>
  <si>
    <r>
      <t xml:space="preserve">- Fluide frigorigène utilisé pouvant être nocif pour l’environnement
- Nécessité éventuelle d’équipements d’appoint
</t>
    </r>
    <r>
      <rPr>
        <sz val="11"/>
        <rFont val="Calibri"/>
        <family val="2"/>
      </rPr>
      <t>- Compétences des professionnels à encadrer en études de sol comme en installation</t>
    </r>
  </si>
  <si>
    <t>ADEME - Région</t>
  </si>
  <si>
    <t>Etude : €</t>
  </si>
  <si>
    <t>€€€ : limite les surfaces utilisées pour les déchets, économise les frais de transport des énergies fossiles importées, carburant économique</t>
  </si>
  <si>
    <t xml:space="preserve"> +++</t>
  </si>
  <si>
    <t>A quantifier</t>
  </si>
  <si>
    <t>GRDF – Chambre d’Agriculture - Communauté de communes</t>
  </si>
  <si>
    <t>Nombre de communes engagées / Nombre</t>
  </si>
  <si>
    <t>- Elus et agents
- Citoyens
- Professionnels</t>
  </si>
  <si>
    <t>- Etude de gisement méthanisable réalisée en partie
- Évaluation du potentiel de valorisation (station GNV, …)
- Interactions avec la filière agricole et la valorisation du compost (valorisation à la source)</t>
  </si>
  <si>
    <t>Etude du gisement</t>
  </si>
  <si>
    <t>Production et maintenance</t>
  </si>
  <si>
    <t>Développement collecte</t>
  </si>
  <si>
    <t>Nombre de chaudière à énergie fossile remplacées/ Nombre</t>
  </si>
  <si>
    <t>Taux de renouvellement naturel/ %</t>
  </si>
  <si>
    <t>Erosion/ ha érodés</t>
  </si>
  <si>
    <t>- Réduire les consommations énergétiques des bâtiments publics (électricité et chauffage) et améliorer le confort d'usage
- Continuer la rénovation performante des bâtiments de la Communauté de communes et des communes du territoire
- Rénover les bâtiments en limitant les besoins énergétiques avec une architecture bioclimatique et en utilisant des matériaux et équipements performants et respectueux de l'environnement (Bilan Carbone)
- Réfléchir en coût global (investissement et exploitation)
- Sensibiliser les utilisateurs et les visiteurs à cette démarche de développement durable et donner une image exemplaire des collectivités</t>
  </si>
  <si>
    <t>Communication et diagnostics</t>
  </si>
  <si>
    <t>Accompagnement et contrôle</t>
  </si>
  <si>
    <t>Mise en place des infrastructures &amp; Communication</t>
  </si>
  <si>
    <t>1 km aire piétonne = 1 M€
Aménagement d'une aire d'autostop : 10 k€
- Coût abri couvert : 10k€ 
- Coût 1km bande cyclable : 7 k€ (marquage) 
- Coût 1km piste cyclable : 200k€ (terrassement, recouvrement, marquage, signalisation)</t>
  </si>
  <si>
    <t xml:space="preserve"> - Développer une énergie électrique verte et renouvelable
 - Faire l'état des lieux du potentiel solaire / photovoltaïque par la réalisation d'un cadastre solaire, pour faciliter le développement des projets
 - Augmenter la production d'électricité issue du solaire via l'installation de modules photovoltaïques (PV) sur les toitures, les parkings ou les anciennes carrières</t>
  </si>
  <si>
    <t>Communication &amp; cadastre solaire</t>
  </si>
  <si>
    <t>Communication &amp; accompagnement</t>
  </si>
  <si>
    <t>Développer le chauffage par géothermie dans les maisons individuelles et les logements collectifs et réduire les consommations d'énergies fossiles ainsi que les émissions qu'elles engendrent.</t>
  </si>
  <si>
    <t xml:space="preserve"> - Réduire les émissions de GES liées au poste chauffage et des émissions de polluants atmosphériques en sensibilisant la population sur les bonnes pratiques à mettre en œuvre
(utilisation d'équipements performants, qualité du bois utilisé)
 - Développer des projets de chaufferies bois en rénovation
 - Valoriser le bois local et assurer un approvisionnement de la ressource de qualité satisfaisante et à un coût attractif en privilégiant les circuits courts</t>
  </si>
  <si>
    <t>- Créer des circuits courts et assurer l'économie circulaire au niveau local
- Privilégier les produits de saison et locaux
- Privilégier l’agriculture raisonnée
- Assurer un débouché et un revenu aux producteurs locaux
- Maintenir la population sur le territoire
- Assurer une alimentation saine
- Limiter les consommations d'énergies et les émissions de GES (transports, …) 
- Réduire le gaspillage alimentaire
- Installer de nouveaux sites agricoles et de nouveaux commerces</t>
  </si>
  <si>
    <t>?</t>
  </si>
  <si>
    <t xml:space="preserve"> - Mettre à disposition des terres pour favoriser l’installation de nouveaux agriculteurs (élevages, cultures pérennes)
 - Promouvoir la production locale
 - Pérenniser l'approvisionnement du territoire</t>
  </si>
  <si>
    <t>Recensement / diagnostic</t>
  </si>
  <si>
    <t>Redaction des actions / Sensibilisation</t>
  </si>
  <si>
    <t>Mise en place &amp; accompagnement</t>
  </si>
  <si>
    <r>
      <rPr>
        <sz val="11"/>
        <color indexed="17"/>
        <rFont val="Calibri"/>
        <family val="2"/>
      </rPr>
      <t>Impact positif indirect</t>
    </r>
    <r>
      <rPr>
        <sz val="11"/>
        <color indexed="8"/>
        <rFont val="Calibri"/>
        <family val="2"/>
      </rPr>
      <t xml:space="preserve">
Suivant les projets accompagnés</t>
    </r>
  </si>
  <si>
    <t>- Identifier de nouveaux intrants à intégrer au projet d'usine de méthanisation sur le territoire du SICTOM
- Connaître le potentiel de développement de ce type de projet
- Rendre le territoire plus autonome en énergie et moins impactant sur le climat</t>
  </si>
  <si>
    <t>Organiser et coordonner</t>
  </si>
  <si>
    <t>Passer à l'action &amp; communication</t>
  </si>
  <si>
    <r>
      <rPr>
        <b/>
        <sz val="11"/>
        <color indexed="8"/>
        <rFont val="Calibri"/>
        <family val="2"/>
      </rPr>
      <t xml:space="preserve">Identification des zones stratégiques </t>
    </r>
    <r>
      <rPr>
        <sz val="11"/>
        <color indexed="8"/>
        <rFont val="Calibri"/>
        <family val="2"/>
      </rPr>
      <t xml:space="preserve">pour l'installation d'infrastructures permettant la pratique sécuritaire du vélo.
</t>
    </r>
    <r>
      <rPr>
        <b/>
        <sz val="11"/>
        <color indexed="8"/>
        <rFont val="Calibri"/>
        <family val="2"/>
      </rPr>
      <t xml:space="preserve">Installer les équipements </t>
    </r>
    <r>
      <rPr>
        <sz val="11"/>
        <color indexed="8"/>
        <rFont val="Calibri"/>
        <family val="2"/>
      </rPr>
      <t xml:space="preserve">(pistes / bande cyclable, arceaux, parkings vélos,...)
</t>
    </r>
    <r>
      <rPr>
        <b/>
        <sz val="11"/>
        <color indexed="8"/>
        <rFont val="Calibri"/>
        <family val="2"/>
      </rPr>
      <t xml:space="preserve">Communiquer </t>
    </r>
    <r>
      <rPr>
        <sz val="11"/>
        <color indexed="8"/>
        <rFont val="Calibri"/>
        <family val="2"/>
      </rPr>
      <t xml:space="preserve">sur l'intérêt de ces équipements, ainsi que les bienfaits personnels et écologiques de ce type de transport doux.
</t>
    </r>
    <r>
      <rPr>
        <b/>
        <sz val="11"/>
        <color indexed="8"/>
        <rFont val="Calibri"/>
        <family val="2"/>
      </rPr>
      <t xml:space="preserve">Proposer </t>
    </r>
    <r>
      <rPr>
        <sz val="11"/>
        <color indexed="8"/>
        <rFont val="Calibri"/>
        <family val="2"/>
      </rPr>
      <t>aux citoyens la possibilité d'achats groupés de vélos via la CC (possibilité d'avoir des prix avantageux ?)</t>
    </r>
    <r>
      <rPr>
        <b/>
        <sz val="11"/>
        <color indexed="8"/>
        <rFont val="Calibri"/>
        <family val="2"/>
      </rPr>
      <t xml:space="preserve">
</t>
    </r>
    <r>
      <rPr>
        <sz val="11"/>
        <color indexed="8"/>
        <rFont val="Calibri"/>
        <family val="2"/>
      </rPr>
      <t/>
    </r>
  </si>
  <si>
    <t>- Coût abri couvert : 10k€ 
- Coût 1km bande cyclable : 7 k€ (marquage) 
- Coût 1km piste cyclable : 200k€ (terrassement, recouvrement, marquage, signalisation)</t>
  </si>
  <si>
    <t>Aménagement d'une aire d'autostop : 10 k€
Signalétique (panneaux) : &lt;1k€</t>
  </si>
  <si>
    <t>nombre de place vélos sur la CC / nombre</t>
  </si>
  <si>
    <t>Nombre de covoiturages effectués sur la CC / nombre</t>
  </si>
  <si>
    <t>- Transport scolaire: €€</t>
  </si>
  <si>
    <r>
      <rPr>
        <b/>
        <sz val="11"/>
        <color indexed="8"/>
        <rFont val="Calibri"/>
        <family val="2"/>
      </rPr>
      <t>Identification des zones stratégiques</t>
    </r>
    <r>
      <rPr>
        <sz val="11"/>
        <color indexed="8"/>
        <rFont val="Calibri"/>
        <family val="2"/>
      </rPr>
      <t xml:space="preserve"> pour l'installation d'infrastructures permettant la pratique du pédibus. (Etude / recensement des trajets réalisés afin d'optimiser la prise en charge des enfants)
</t>
    </r>
    <r>
      <rPr>
        <b/>
        <sz val="11"/>
        <color indexed="8"/>
        <rFont val="Calibri"/>
        <family val="2"/>
      </rPr>
      <t>Désignation d'un référent éco citoyens</t>
    </r>
    <r>
      <rPr>
        <sz val="11"/>
        <color indexed="8"/>
        <rFont val="Calibri"/>
        <family val="2"/>
      </rPr>
      <t xml:space="preserve"> par quartier (1 point de prise en charge par quartier)
</t>
    </r>
    <r>
      <rPr>
        <b/>
        <sz val="11"/>
        <color indexed="8"/>
        <rFont val="Calibri"/>
        <family val="2"/>
      </rPr>
      <t>Mise a disposition de matériel de sécurité</t>
    </r>
    <r>
      <rPr>
        <sz val="11"/>
        <color indexed="8"/>
        <rFont val="Calibri"/>
        <family val="2"/>
      </rPr>
      <t xml:space="preserve"> par la CC (gilets refléchissants, panneau de signalisation à main)
</t>
    </r>
    <r>
      <rPr>
        <b/>
        <sz val="11"/>
        <color indexed="8"/>
        <rFont val="Calibri"/>
        <family val="2"/>
      </rPr>
      <t>Communiquer</t>
    </r>
    <r>
      <rPr>
        <sz val="11"/>
        <color indexed="8"/>
        <rFont val="Calibri"/>
        <family val="2"/>
      </rPr>
      <t xml:space="preserve"> via les moyens de la CC (bulletin communal / intercommunal, plaquettes, site internet), sur la mise en place du pédibus.</t>
    </r>
  </si>
  <si>
    <t xml:space="preserve">Identification des zones stratégiques &amp; des référents 
</t>
  </si>
  <si>
    <t>Nombre de transports scolaires / nombre</t>
  </si>
  <si>
    <t>Nombre de km en voiture évités / km</t>
  </si>
  <si>
    <t>- Sécurisation des trajets
- Communication</t>
  </si>
  <si>
    <r>
      <rPr>
        <b/>
        <sz val="11"/>
        <color indexed="8"/>
        <rFont val="Calibri"/>
        <family val="2"/>
      </rPr>
      <t>Discuter avec la SNCF sur la réhabilitation de petites lignes de chemins de fer.</t>
    </r>
    <r>
      <rPr>
        <sz val="11"/>
        <color indexed="8"/>
        <rFont val="Calibri"/>
        <family val="2"/>
      </rPr>
      <t xml:space="preserve">
- Réhabiliter, ré-investir, développer les petites lignes. Exemple : ligne Neussargues – Béziers (lobying politique sur le long terme avec la SNCF)
- Renforcer la cadence et augmenter le rythme en faveur des déplacements domicile-travail et domicile-école
</t>
    </r>
    <r>
      <rPr>
        <b/>
        <sz val="11"/>
        <color indexed="8"/>
        <rFont val="Calibri"/>
        <family val="2"/>
      </rPr>
      <t/>
    </r>
  </si>
  <si>
    <t xml:space="preserve">- Train: €€€€
Investissement surtout politique (lobbying sur le long terme)
</t>
  </si>
  <si>
    <t>- Travail avec la SNCF et les partenaires privés pour développer le train
- Communication</t>
  </si>
  <si>
    <t>Favoriser les mobilités douces : Vélo</t>
  </si>
  <si>
    <t>Favoriser les mobilités douces : Covoiturage / Autostop</t>
  </si>
  <si>
    <t>Favoriser les mobilités douces : Pédibus</t>
  </si>
  <si>
    <r>
      <rPr>
        <b/>
        <sz val="11"/>
        <color indexed="8"/>
        <rFont val="Calibri"/>
        <family val="2"/>
      </rPr>
      <t>Réalisation d'une étude de faisabilité visant notamment à :</t>
    </r>
    <r>
      <rPr>
        <sz val="11"/>
        <color indexed="8"/>
        <rFont val="Calibri"/>
        <family val="2"/>
      </rPr>
      <t xml:space="preserve">
- mettre à jour les gisements (quantité potentielle, pouvoir méthanogère, techniques de valorisation) :  effluents d'élevage, boues de STEP et d'ANC, voire Cultures Intermédiaires à Valorisation Energétique (CIVE) afin d'éviter toute concurrence avec les cultures en place, ou bien encore déchets verts, biodéchets des ménages et biodéchets des "producteurs" (restauration collective et commerciale, établissements scolaires et de santé, grandes et moyennes surfaces); 
 - vérifier la possiblité de raccordement au réseau
- mobiliser de manière ciblée des producteurs locaux de matière méthanisable, en premier lieu desquels les éleveurs ;
- déterminer les montages techniques, juridiques et financiers possibles.
</t>
    </r>
    <r>
      <rPr>
        <b/>
        <sz val="11"/>
        <color indexed="8"/>
        <rFont val="Calibri"/>
        <family val="2"/>
      </rPr>
      <t>Développement de la collecte des biodéchets aux 58 communes du SICTOM Pezenas Adge pour l'alimentation du méthaniseur</t>
    </r>
    <r>
      <rPr>
        <b/>
        <sz val="11"/>
        <color indexed="10"/>
        <rFont val="Calibri"/>
        <family val="2"/>
      </rPr>
      <t xml:space="preserve">
</t>
    </r>
    <r>
      <rPr>
        <sz val="11"/>
        <rFont val="Calibri"/>
        <family val="2"/>
      </rPr>
      <t>- Mener l'ensemble des démarches administratives et autorisations diverses (ICPE, permis de construire, montage juridique et financier, contractualisation de la filière d'approvisionnement, ...)
- Communiquer auprès du grand public via une réunion d'information : veiller à vulgariser le projet en fonction du public. (http://www.ademe.fr/sites/default/files/assets/documents/guideinformeretdialoguermethanisation-032018.pdf)
- Construire et mettre en oeuvre un ou plusieurs  méthaniseurs.</t>
    </r>
    <r>
      <rPr>
        <b/>
        <sz val="11"/>
        <color indexed="8"/>
        <rFont val="Calibri"/>
        <family val="2"/>
      </rPr>
      <t xml:space="preserve">
</t>
    </r>
    <r>
      <rPr>
        <sz val="11"/>
        <color indexed="8"/>
        <rFont val="Calibri"/>
        <family val="2"/>
      </rPr>
      <t xml:space="preserve">
</t>
    </r>
    <r>
      <rPr>
        <b/>
        <sz val="11"/>
        <color indexed="8"/>
        <rFont val="Calibri"/>
        <family val="2"/>
      </rPr>
      <t xml:space="preserve">Signature d'un contrat ADEME avec un suivi des quantités valorisées
</t>
    </r>
    <r>
      <rPr>
        <sz val="11"/>
        <color indexed="8"/>
        <rFont val="Calibri"/>
        <family val="2"/>
      </rPr>
      <t xml:space="preserve">
</t>
    </r>
    <r>
      <rPr>
        <b/>
        <sz val="11"/>
        <color indexed="8"/>
        <rFont val="Calibri"/>
        <family val="2"/>
      </rPr>
      <t>Production de biométhane permettant :</t>
    </r>
    <r>
      <rPr>
        <sz val="11"/>
        <color indexed="8"/>
        <rFont val="Calibri"/>
        <family val="2"/>
      </rPr>
      <t xml:space="preserve"> 
 - l'injection directe sur le réseau gaz naturel, 
 - la mise en place d'une flotte de véhicules SICTOM roulant au biométhane,
 - le développement des stations d'approvisionnement pour véhicules équipés</t>
    </r>
  </si>
  <si>
    <t>Diagnostic chaudières &amp; 
étude du gisement</t>
  </si>
  <si>
    <t>Identification des projets</t>
  </si>
  <si>
    <t>Lancement des projets et communication</t>
  </si>
  <si>
    <t>- Engagement de la CCAM et des communes pour le local
- Nombre de partenariats avec les producteurs locaux</t>
  </si>
  <si>
    <r>
      <rPr>
        <sz val="11"/>
        <rFont val="Calibri"/>
        <family val="2"/>
      </rPr>
      <t>- Vigilance à avoir sur l'organisation (notamment des transports de marchandise) --&gt; si mal fait, le bilan GES peut s'avérer bien plus mauvais que les circuits habituels</t>
    </r>
    <r>
      <rPr>
        <sz val="11"/>
        <color theme="1"/>
        <rFont val="Calibri"/>
        <family val="2"/>
        <scheme val="minor"/>
      </rPr>
      <t xml:space="preserve">
</t>
    </r>
  </si>
  <si>
    <t>Nombre d'action de sensibilisation menées/ Nombre</t>
  </si>
  <si>
    <t>- Aménagements sécurisés pour les vélos 
- Communication
- Appel à projet ADEME remporté</t>
  </si>
  <si>
    <t>€€ (engagement diagnostic et suivi notamment)</t>
  </si>
  <si>
    <t>Nombre de haies/ fossés introduits</t>
  </si>
  <si>
    <t>€€ (en phase d'adaptation)</t>
  </si>
  <si>
    <t>€ (en fonction du temps passé par les équipes et du soutien extérieur éventuel sollicité)</t>
  </si>
  <si>
    <t>Avancement des actions/ %</t>
  </si>
  <si>
    <t>Personnel impliqué/ nombre</t>
  </si>
  <si>
    <t>- Information / Communication
- Engagement des élus
- Engagement des personnels intercommunaux et communaux
- Structuration d'un groupe d'animation du plan climat</t>
  </si>
  <si>
    <t>- Enjeu règlementaire
- Suivi dans le temps</t>
  </si>
  <si>
    <t>- Mettre en place un plan décennal dénommé « Faugères, Grands Vins de Nature »
- Abandonner les herbicides et les insecticides
- Fédérer les vignerons
- Préserver la nature et le terroir 
- Atteindre 100 % d'agriculture biologique
- Faire évoluer les mentalités</t>
  </si>
  <si>
    <t>CCAM - Communes</t>
  </si>
  <si>
    <t>Favoriser les mobilités douces : Train</t>
  </si>
  <si>
    <r>
      <rPr>
        <b/>
        <sz val="11"/>
        <rFont val="Calibri"/>
        <family val="2"/>
      </rPr>
      <t>Réaliser un inventaire des bâtiments publics</t>
    </r>
    <r>
      <rPr>
        <sz val="11"/>
        <rFont val="Calibri"/>
        <family val="2"/>
      </rPr>
      <t xml:space="preserve"> et effectuer des diagnostics énergétiques de ces bâtiments (suivi des consommations énergétiques et identification des bâtiments les plus consommateurs) et donc prioritaires pour des travaux d'amélioration. Pour cela, lancer un marché public pour sélectionner un bureau d'études ou réaliser ces études en interne : état des lieux du bâti et des installations techniques, recommandations d'actions, programme d'actions pluriannuel puis suivi pour évaluation des actions. 
</t>
    </r>
    <r>
      <rPr>
        <b/>
        <sz val="11"/>
        <rFont val="Calibri"/>
        <family val="2"/>
      </rPr>
      <t>Etablir une stratégie patrimoniale globale de rénovation</t>
    </r>
    <r>
      <rPr>
        <sz val="11"/>
        <rFont val="Calibri"/>
        <family val="2"/>
      </rPr>
      <t xml:space="preserve"> via une étude de faisabilité et d'opportunité technique, juridique et financière afin que les collectivités rénovent leurs bâtiments de façon priorisée, ambitieuse, et  avec un investissement optimisé et garanti.
Accompagnée d'un bureau d'étude,</t>
    </r>
    <r>
      <rPr>
        <b/>
        <sz val="11"/>
        <rFont val="Calibri"/>
        <family val="2"/>
      </rPr>
      <t xml:space="preserve"> lancer des marchés de Conception - Réalisation - Exploitation Maintenance</t>
    </r>
    <r>
      <rPr>
        <sz val="11"/>
        <rFont val="Calibri"/>
        <family val="2"/>
      </rPr>
      <t xml:space="preserve">. Les marchés de rénovation pourront porter sur un bâtiment ou sur un parc de bâtiments et inclure des travaux sur le bâti, les systèmes de production, distribution et régulation des installations de chauffage, ventilation, climatisation, refroidissement,  éclairage, eau chaude sanitaire, ...
La mise en place de ce type d'action permet de réaliser d'importantes économies de l'ordre de 25%. 
</t>
    </r>
    <r>
      <rPr>
        <b/>
        <sz val="11"/>
        <rFont val="Calibri"/>
        <family val="2"/>
      </rPr>
      <t>Sensibiliser</t>
    </r>
    <r>
      <rPr>
        <sz val="11"/>
        <rFont val="Calibri"/>
        <family val="2"/>
      </rPr>
      <t xml:space="preserve"> l'ensemble des personnes travaillant sur le projet aux questions énergétiques et environnementales (élus, services, ouvriers du bâtiment, futurs utilisateurs, ...) via des ateliers, newsletters, ...
</t>
    </r>
    <r>
      <rPr>
        <b/>
        <sz val="11"/>
        <rFont val="Calibri"/>
        <family val="2"/>
      </rPr>
      <t>Suivre annuellement  les consommations énergétiques</t>
    </r>
    <r>
      <rPr>
        <sz val="11"/>
        <rFont val="Calibri"/>
        <family val="2"/>
      </rPr>
      <t xml:space="preserve"> des bâtiments communaux et communautaires de la CCAM et évaluer les résultats directement liés aux travaux.</t>
    </r>
  </si>
  <si>
    <t>- Informer les élus sur le décret tertiaire et les enjeux énergétiques pour appuyer une réflexion globale dans la programmation de travaux 
- Parc ancien parfois difficile à améliorer
- Difficultés de financement et besoin d'accompagnement des élus</t>
  </si>
  <si>
    <t>Services techniques intercommunaux et communaux</t>
  </si>
  <si>
    <t>- Décret tertiaire
- Planification budgétaire
- Accompagnement Hérault Energies dans certaines communes 
- Suivi technique et d'exploitation
- Mobilisation potentielle de financements (notamment CEE)</t>
  </si>
  <si>
    <t>Service urbanisme - Charge de mission PCAET</t>
  </si>
  <si>
    <t>- Encourager la maîtrise publique du diagnostic pour éviter les effets d’aubaine de la part de sociétés commerciales</t>
  </si>
  <si>
    <t>Etablissement du schéma directeur cyclable</t>
  </si>
  <si>
    <t>Mise en place &amp; Communication</t>
  </si>
  <si>
    <t>Suivi des financements et lancement des projets</t>
  </si>
  <si>
    <t>Service urbanisme</t>
  </si>
  <si>
    <r>
      <rPr>
        <b/>
        <sz val="11"/>
        <color indexed="8"/>
        <rFont val="Calibri"/>
        <family val="2"/>
      </rPr>
      <t>Identification des zones stratégiques</t>
    </r>
    <r>
      <rPr>
        <sz val="11"/>
        <color indexed="8"/>
        <rFont val="Calibri"/>
        <family val="2"/>
      </rPr>
      <t xml:space="preserve"> pour l'installation d'infrastructures permettant la pratique sécuritaire du covoiturage et de l'autostop. (à proximité des grands axes routiers, des centres d'activités, des réseaux de transports en commun, ...)
</t>
    </r>
    <r>
      <rPr>
        <b/>
        <sz val="11"/>
        <color indexed="8"/>
        <rFont val="Calibri"/>
        <family val="2"/>
      </rPr>
      <t>Créer des parkings de covoiturage et des points d’autostop</t>
    </r>
    <r>
      <rPr>
        <sz val="11"/>
        <color indexed="8"/>
        <rFont val="Calibri"/>
        <family val="2"/>
      </rPr>
      <t xml:space="preserve"> avec une signalétique précise (on remarque que la communauté de communes s'est engagée dans le rézo pouce en cours d'élaboration du présent PCAET)
</t>
    </r>
    <r>
      <rPr>
        <b/>
        <sz val="11"/>
        <color indexed="8"/>
        <rFont val="Calibri"/>
        <family val="2"/>
      </rPr>
      <t>Communiquer</t>
    </r>
    <r>
      <rPr>
        <sz val="11"/>
        <color indexed="8"/>
        <rFont val="Calibri"/>
        <family val="2"/>
      </rPr>
      <t xml:space="preserve"> sur le rézo pouce, et sur les bienfaits de la mobilité alternative (importance du suivi des données via la plateforme) - Convention signée avec Hérault Mobilité pour faciliter la mise en oeuvre </t>
    </r>
  </si>
  <si>
    <t>Mise en place &amp; suivi</t>
  </si>
  <si>
    <t>Service communication</t>
  </si>
  <si>
    <t xml:space="preserve">
- Mise à disposition d'aménagements sécurisés pour les aires de covoiturage
- Première aire en cours de mise en place à Magalas
- Communication</t>
  </si>
  <si>
    <t>Travail étroit avec la SNCF</t>
  </si>
  <si>
    <t>Eléments effectivement intégrés au PLUi</t>
  </si>
  <si>
    <t>Elaboration du PLUi</t>
  </si>
  <si>
    <t>Mise en application du PLUi</t>
  </si>
  <si>
    <t>Suivi annuel et communication</t>
  </si>
  <si>
    <t>Elaboration du PLUI ( 4 à 5 ans avant la validation)
Application de la loi zéro artificialisation supplémentaire</t>
  </si>
  <si>
    <t xml:space="preserve">Elaboration du PLUi </t>
  </si>
  <si>
    <t>Mise en application</t>
  </si>
  <si>
    <t>Suivi des projets du territoire</t>
  </si>
  <si>
    <t xml:space="preserve">- Modèle économique global, tarif de rachat, à conforter
- Contraintes techniques en réhabilitation, sur des bâtiments classés et dans les zones en friche / à potentiel agricole
- Liens avec la préfecture
</t>
  </si>
  <si>
    <t>Hérault Energies - Réseau ECLR - Le Pays</t>
  </si>
  <si>
    <t>Service Urbanisme et chargé de mission PCAET</t>
  </si>
  <si>
    <t>Chargé de mission PCAET</t>
  </si>
  <si>
    <t>Elus - Communes</t>
  </si>
  <si>
    <t>Identifier les terres cibles</t>
  </si>
  <si>
    <t>Etablir des business plan ad hoc</t>
  </si>
  <si>
    <t>Lancer les projets au sein des collectivités</t>
  </si>
  <si>
    <t>Suivre les projets lancés</t>
  </si>
  <si>
    <t>CCAM - Communes - Agriculteurs</t>
  </si>
  <si>
    <t>Service urbanisme (en lien avec le PLUi)</t>
  </si>
  <si>
    <t>Département - Région</t>
  </si>
  <si>
    <t>- Volonté politique forte (achat de terres par les communes)
- Projet agricole</t>
  </si>
  <si>
    <t>Projet solide, accompagné par un organisme (Terre de liens,…)
Conflits de culture avec la CMA</t>
  </si>
  <si>
    <t>Service urbanisme et chargé de mission PCAET</t>
  </si>
  <si>
    <t>Démarches de viticulture raisonnée (Exemple : Appellation Faugères – Grands vins de Nature)</t>
  </si>
  <si>
    <t>Poursuite et suivi des travaux en cours</t>
  </si>
  <si>
    <t>Définition du poste et mise en place</t>
  </si>
  <si>
    <t>Animation et suivi</t>
  </si>
  <si>
    <t xml:space="preserve">                           Thématiques
    Actions</t>
  </si>
  <si>
    <t>Budget associé à la politique climat-air-énergie (euros/hab.an)
Nombre de partenaires impliqués / Nombre</t>
  </si>
  <si>
    <r>
      <t xml:space="preserve">- Encourager l'installation d'installations PV sur le territoire
- Créer une coopérative citoyenne intercommunale (en revente avec obligation d’achat par exemple)
- Organiser des formations, conférences, mobilisations en lien avec ECLR Occitanie (Energies Citoyennes Locales et Renouvelables en Occitanie)
</t>
    </r>
    <r>
      <rPr>
        <sz val="11"/>
        <color indexed="10"/>
        <rFont val="Calibri"/>
        <family val="2"/>
      </rPr>
      <t xml:space="preserve">- Permettre le financement participatif sur le territoire à travers notamment les plateformes ( comme Enerfip, moyen qui demande peut être moins de temps aux citoyens qu E'une coopérative citoyenne, CLR  )
</t>
    </r>
    <r>
      <rPr>
        <i/>
        <sz val="11"/>
        <color indexed="8"/>
        <rFont val="Calibri"/>
        <family val="2"/>
      </rPr>
      <t xml:space="preserve">Le réseau Energies Citoyennes Locales et Renouvelables en Occitanie rassemble les territoires souhaitant aborder la question de l’énergie dans une approche globale de développement local – à la fois économique, social, démocratique et environnemental. 
Il appuie la mise en place de projets initiés, maîtrisés et financés  par  les citoyens  et collectivités. 
</t>
    </r>
    <r>
      <rPr>
        <sz val="11"/>
        <color indexed="10"/>
        <rFont val="Calibri"/>
        <family val="2"/>
      </rPr>
      <t xml:space="preserve">- Réaliser une opération groupée d'études de faisabilité d'installations solaires en toitures et parkings publics et accompagner les projets
</t>
    </r>
  </si>
  <si>
    <r>
      <t xml:space="preserve">- Faire un diagnostic du territoire des chaudières à énergie fossile
- Etudier le gisement en bois local mobilisable
</t>
    </r>
    <r>
      <rPr>
        <sz val="11"/>
        <rFont val="Calibri"/>
        <family val="2"/>
      </rPr>
      <t>- Mettre en coherence les 2 etudes et identifier les projets économiquement viables
- Communiquer sur la technologie et ses avantages (moins de GES, plus de localité)</t>
    </r>
    <r>
      <rPr>
        <sz val="11"/>
        <color indexed="8"/>
        <rFont val="Calibri"/>
        <family val="2"/>
      </rPr>
      <t xml:space="preserve">
- Suivre les projets et valoriser les retours d'expériences</t>
    </r>
  </si>
  <si>
    <t>Développer l'information et la sensibilisation de tous les acteurs du territoire sur l'ensemble des axes du PCAET</t>
  </si>
  <si>
    <t>- Energie
- Eau
- Mobilités
- Agriculture</t>
  </si>
  <si>
    <t xml:space="preserve">ADEME – Région- Département – Europe </t>
  </si>
  <si>
    <t xml:space="preserve">Département - CCAM  – Communes - Citoyens </t>
  </si>
  <si>
    <t>Département - CCAM  – Communes - Citoyens</t>
  </si>
  <si>
    <t xml:space="preserve">Particuliers + CCAM (aides à la décision) + Pays Haut Languedoc et Vignobles ( mission Habitat) </t>
  </si>
  <si>
    <t xml:space="preserve">ADEME, Pays Haut Languedoc et Vignobles (service communication et tourisme)  </t>
  </si>
  <si>
    <t xml:space="preserve">Service économie et office du tourisme </t>
  </si>
  <si>
    <t>Département - CCAM – Communes - Citoyens - Association des parents d'élèves des établissements concernés</t>
  </si>
  <si>
    <t xml:space="preserve">ADEME, Pays Haut Languedoc et Vignobles (service communication )  </t>
  </si>
  <si>
    <t>CCAM - Communes - Aménageurs</t>
  </si>
  <si>
    <t>Service urbanisme et aménagement du territoire</t>
  </si>
  <si>
    <t xml:space="preserve">Service eau-assainissement </t>
  </si>
  <si>
    <t xml:space="preserve">CCAM </t>
  </si>
  <si>
    <t>Service Urbanisme et économie</t>
  </si>
  <si>
    <t xml:space="preserve">Pays Haut Languedoc et Vignobles (mission guichet Renov Occitanie)  </t>
  </si>
  <si>
    <t>guichet Renov Occitanie</t>
  </si>
  <si>
    <t xml:space="preserve">Communes – CCAM – Le Pays
</t>
  </si>
  <si>
    <t>Hérault Energies / COFOR 34 (Association des communes forestières), Pays Haut Languedoc et Vignobles</t>
  </si>
  <si>
    <r>
      <t xml:space="preserve">- Mettre à disposition du foncier pour l’installation de producteurs / maraîchers
- Action d’information / sensibilisation pour inciter la permaculture, compostage, …
- Instaurer des groupements d’achats
- </t>
    </r>
    <r>
      <rPr>
        <sz val="11"/>
        <rFont val="Calibri"/>
        <family val="2"/>
      </rPr>
      <t>Travailler avec les commerces de proximité</t>
    </r>
    <r>
      <rPr>
        <sz val="11"/>
        <color indexed="8"/>
        <rFont val="Calibri"/>
        <family val="2"/>
      </rPr>
      <t xml:space="preserve">
</t>
    </r>
    <r>
      <rPr>
        <sz val="11"/>
        <color indexed="8"/>
        <rFont val="Calibri"/>
        <family val="2"/>
      </rPr>
      <t>- Faire un diagnostic alimentaire territorial</t>
    </r>
  </si>
  <si>
    <r>
      <t xml:space="preserve"> - Achat de terres agricoles et d’espaces naturels (pour le pâturage) par les collectivités
 - Mise à disposition de ces terres aux agriculteurs du territoire
 - Proposer des solutions pour promouvoir et distribuer les produits issus de ces nouvelles exploitations, auprès de la population du territoire.
- Soutenir l’émergence de projets collectifs
- Accompagner les collectifs et porteurs de projet d'installation : relais vers les structures partenaires, espaces-test agricoles, accompagner des projets collectifs de points de vente, les marchés paysans, etc
- Soutenir l’émergence de projets collectifs</t>
    </r>
    <r>
      <rPr>
        <sz val="11"/>
        <color indexed="10"/>
        <rFont val="Calibri"/>
        <family val="2"/>
      </rPr>
      <t xml:space="preserve">
- Participer aux programmes européens LEADER et FEAMP</t>
    </r>
  </si>
  <si>
    <t>- Mener une réflexion sur l’espace à partager entre les zones cultivées et les zones naturelles
- Enherbement, restauration de muret de pierre sèche, parcelles en courbe de niveau (prévenir de l’érosion), polyculture, plantation de haies, aménagements de cours d’eau, agroécosystèmes
- Abandon des herbicides et des insecticides
- Limitation des apports en azote minérale
- Sanctuarisation d’espaces sauvages
- Formations internes des vignerons
- Favoriser la communication de l’Appellation
- Lutter contre la flavescence dorée (maladie des vignes)
- Généraliser la pratique de la confusion sexuelle
- Animer le label de qualité Vignobles et Découverte.</t>
  </si>
  <si>
    <t xml:space="preserve"> AOP Faugères </t>
  </si>
  <si>
    <r>
      <t>- Exemplarité des communes sur les transports
- Trouver des subventions nécessaires pour développer les structures</t>
    </r>
    <r>
      <rPr>
        <sz val="11"/>
        <color indexed="8"/>
        <rFont val="Calibri"/>
        <family val="2"/>
      </rPr>
      <t xml:space="preserve">
- Réaliser des études pour optimiser les transports et justifier le développement / re-définition des cartes de transport
- Intégrer le rézo-pouce
- Encourager les solutions économiques
- Encourager les citoyens à participer (communiquer ?)
</t>
    </r>
    <r>
      <rPr>
        <sz val="11"/>
        <color indexed="8"/>
        <rFont val="Calibri"/>
        <family val="2"/>
      </rPr>
      <t>- Démocratiser la sensibilisation, l’information sur les bonnes pratiques locales (exemple : campagne de thermographie pour encourager la rénovation)
- Mobiliser Hérault Energies sur la rénovation des bâtiments publics
- Réaliser un suivi au fil de l'eau de l'ensemble des actions et thématiques.
- Recruter/ définir un poste dédié à 50% pour le suivi du Plan Climat :  Ce poste est dédié au suivi et à l'évaluation de la démarche, à l'animation auprès des différents acteurs, et à la prise en charge d'actions.
- Mobiliser de nouveaux partenaires</t>
    </r>
  </si>
  <si>
    <t>Pays Haut Languedoc et Vignobles  ( mission DDTE)</t>
  </si>
  <si>
    <t xml:space="preserve"> - Développer des moyens d'irrigation
- Favoriser l'utilisation d'essences locales
 - Economiser la ressource en eau potable</t>
  </si>
  <si>
    <t>- Concrétiser les ambitions du PCAET par des actions opérationnelles et efficientes
- Accompagner les services, les communes, les porteurs de projets et les particuliers dans la réalisation de leurs projets
- Permettre un portage performant du plan climat
- Communiquer sur les actions menées dans le cadre du PCAET</t>
  </si>
  <si>
    <t>Structurer,  faire vivre le Plan Climat</t>
  </si>
  <si>
    <t>ORGANISER – Travail préparatoire
Définir la manière dont sera monté, géré et animé le programme de sensibilisation (services, moyens humains, outils, budget, etc.) ainsi que l'ensemble des sujets touchés. 
COORDONNER et CADRER
Réaliser le cahier des charges concret de la stratégie de sensibilisation globale et tout-public, sur la durée du plan climat. 
PASSER A L'ACTION
Mise en place des actions et suivis prévus, selon chaque public
Au niveau des élus, organiser des visites de sites régulières suivies d'échanges avec d'autres territoires où "ça marche" 
COMMUNICATION 
Donner plus de visibilité aux thèmes du développement durable ("le saviez-vous", "les bonnes pratiques", interview d'acteurs locaux en lien avec l'énergie, la rénovation, les circuits courts, valorisation des initiatives, etc.) et relayer l'actualité environnementale via un panel de médias divers et réguliers : 
- moyens de communication existants (journaux locaux, bulletins municipaux, sites internet, page facebook, radios locales, etc.) incorporant des articles, messages, interviews, retours d'expérience, etc.
-  plaquettes au siège et en Mairies (plaquettes existantes, communication DD…)
- supports dans l'espace public : affiches, panneaux lumineux ...
- temps de concertation et d'échanges avec le grand public
- newsletter dédiée au plan climat (calendrier, événements, infos pratiques) et ses actions , périodicité trimestrielle
- permanences du Guichet Renov Occitanie
- événements type « Nuit de la thermographie »
- défis type « Familles à énergie positive » et « Ecoles à énergie positive »
- Journée sans voiture, Défi Eco l'eau....</t>
  </si>
  <si>
    <t>Préserver les espaces naturels, agricoles et forestiers de l’urbanisation</t>
  </si>
  <si>
    <t>Moyenne (consommations liées à l'activité agricole et forestières)</t>
  </si>
  <si>
    <t xml:space="preserve">Intégration d'ENR dans les exploitations </t>
  </si>
  <si>
    <t>Espaces naturels protégés / Ha</t>
  </si>
  <si>
    <t xml:space="preserve">Communauté de Communes - Communes - Pays Haut Languedoc et Vignobles (PHLV) </t>
  </si>
  <si>
    <t>Hérault Energies -  PHLV (CEP)</t>
  </si>
  <si>
    <t>ADEME - Pays Haut Languedoc et Vignobles (communication et Tourisme)</t>
  </si>
  <si>
    <t xml:space="preserve">- Connaitre la consommation moyenne par habitant sur le territoire
- Optimiser les rendements du réseau (fuites,…)
- Communiquer auprès des particuliers
- Utiliser les ressources d’eau brute pour les usages non domestiques (sources, forages,…)
- Mettre en place un stockage de l’eau utilisée pour les dispositifs d’analyse de la qualité de l’eau (arrosage des espaces verts)
- Inciter les sapeurs pompiers (et autres) à remplir leur camions avec de l’eau brute
- Imposer dans les PLU la récupération des eaux de pluies et/ou la réutilisation des eaux grises
- Dans le cadre projet d'aménagement, inciter à la plantation d'essences méditerranéenes adaptées au climat local </t>
  </si>
  <si>
    <t>Régie, Délégataires, Département, CAUE (paysagisme/ biodiversité)</t>
  </si>
  <si>
    <t xml:space="preserve">- Citoyens
- Agriculteurs (viticulteurs majoritairement)
</t>
  </si>
  <si>
    <t>Service de l’Etat / Chambre d’Agriculture / SAFER, Pays Haut Languedoc et Vignobles  (PAT), Parc Naturel Régional (PNR)</t>
  </si>
  <si>
    <t>Surfaces boisées / Ha</t>
  </si>
  <si>
    <t xml:space="preserve">Information à l'ensemble des acteurs du territoire ( citoyens , élus, professionnels, associations…) sur les axes d'actions du PCAET  : 
Mettre en place des actions de sensibilisation active sur des sujets tel que 
- la renovation énergétique et l'efficacité énergétique ( aides solutions, techniques ...)
- La gestion de l'eau (  economie , plantes mediterranéennes...)
- Les mobilités douces
- les energies renouvelables
- les circuits courts (alimentaires et non alimentaires)
- le changement de comportements
- l'adaptation au changement climatique
</t>
  </si>
  <si>
    <t xml:space="preserve">Services administratifs et communication </t>
  </si>
  <si>
    <t>ADEME – Region - Département – Europe</t>
  </si>
  <si>
    <r>
      <rPr>
        <b/>
        <sz val="11"/>
        <color indexed="8"/>
        <rFont val="Calibri"/>
        <family val="2"/>
      </rPr>
      <t>ORGANISER – Travail préparatoire</t>
    </r>
    <r>
      <rPr>
        <sz val="11"/>
        <color indexed="8"/>
        <rFont val="Calibri"/>
        <family val="2"/>
      </rPr>
      <t xml:space="preserve">
Avec l'ensemble des partenaires techniques, définir la manière dont sera monté, géré et animé le programme de sensibilisation (services, moyens humains, outils, budget, etc.) ainsi que l'ensemble des sujets touchés. 
</t>
    </r>
    <r>
      <rPr>
        <b/>
        <sz val="11"/>
        <color indexed="8"/>
        <rFont val="Calibri"/>
        <family val="2"/>
      </rPr>
      <t>COORDONNER et CADRER</t>
    </r>
    <r>
      <rPr>
        <sz val="11"/>
        <color indexed="8"/>
        <rFont val="Calibri"/>
        <family val="2"/>
      </rPr>
      <t xml:space="preserve">
Réaliser le cahier des charges concret des ouils de communication et de la stratégie de sensibilisation globale à l'attention des entreprises, sur la durée du plan climat. 
</t>
    </r>
    <r>
      <rPr>
        <b/>
        <sz val="11"/>
        <color indexed="8"/>
        <rFont val="Calibri"/>
        <family val="2"/>
      </rPr>
      <t>PASSER A L'ACTION</t>
    </r>
    <r>
      <rPr>
        <sz val="11"/>
        <color indexed="8"/>
        <rFont val="Calibri"/>
        <family val="2"/>
      </rPr>
      <t xml:space="preserve">
Mise en place des actions et suivis prévus, selon chaque public
Au niveau des élus, organiser des visites de sites régulières suivies d'échanges avec d'autres territoires où "ça marche" 
</t>
    </r>
    <r>
      <rPr>
        <b/>
        <sz val="11"/>
        <color indexed="8"/>
        <rFont val="Calibri"/>
        <family val="2"/>
      </rPr>
      <t xml:space="preserve">COMMUNICATION </t>
    </r>
    <r>
      <rPr>
        <sz val="11"/>
        <color indexed="8"/>
        <rFont val="Calibri"/>
        <family val="2"/>
      </rPr>
      <t xml:space="preserve">
Donner plus de visibilité aux thèmes de la performance energetique dans les bâtiments tertiaire et ses enjeux et les moyens pour y arriver ("le saviez-vous", "les bonnes pratiques", interview d'acteurs locaux qui pilote des programmes d'accompagnement en lien avec l'énergie, la rénovation, les circuits courts, valorisation des initiatives, etc.) et relayer l'actualité environnementale via un panel de médias divers et réguliers : 
- moyens de communication existants (journaux locaux, bulletins municipaux, sites internet, page facebook, radios locales, etc.) incorporant des articles, messages, interviews, retours d'expérience, etc.
-  plaquettes au siège et en Mairies (plaquettes existantes, communication DD…)
- supports dans l'espace public : affiches, panneaux lumineux ...
- temps de concertation et d'échanges avec lles acteurs économiques
- newsletter dédiée au plan climat (calendrier, événements, infos pratiques) et ses actions , périodicité trimestrielle
-  événements type « petit dejeuner entreprises »
- défis type «entreprise à énergie positive »....</t>
    </r>
  </si>
  <si>
    <t xml:space="preserve">PHLV ( CEP) - CCI - CMA - Herault Energie </t>
  </si>
  <si>
    <t xml:space="preserve">- Attractivité des événements organisés
- Nombre d'entreprises mobilisées pour améliorer la performance energétique des leurs bâtiments </t>
  </si>
  <si>
    <t>Acteurs économiques</t>
  </si>
  <si>
    <t xml:space="preserve">- Energie
</t>
  </si>
  <si>
    <t>CCAM - Communes - Pays Haut Languedoc et Vignobles ( PHLV)</t>
  </si>
  <si>
    <r>
      <t xml:space="preserve">Dans le cadre du </t>
    </r>
    <r>
      <rPr>
        <b/>
        <sz val="11"/>
        <color indexed="8"/>
        <rFont val="Calibri"/>
        <family val="2"/>
      </rPr>
      <t>plan de sobriété énergétique</t>
    </r>
    <r>
      <rPr>
        <sz val="11"/>
        <color theme="1"/>
        <rFont val="Calibri"/>
        <family val="2"/>
        <scheme val="minor"/>
      </rPr>
      <t xml:space="preserve"> ( mobilisation collective à réduire de 10 % sa consommation d'energie - Août 2022) et du </t>
    </r>
    <r>
      <rPr>
        <b/>
        <sz val="11"/>
        <color indexed="8"/>
        <rFont val="Calibri"/>
        <family val="2"/>
      </rPr>
      <t>décret Eco-energi</t>
    </r>
    <r>
      <rPr>
        <sz val="11"/>
        <color theme="1"/>
        <rFont val="Calibri"/>
        <family val="2"/>
        <scheme val="minor"/>
      </rPr>
      <t xml:space="preserve">e ( octobre 2019) , les entreprises sont de plus en plus  mobilisées  à mettre en place des mesures de performance energétique dans leurs bâtiments. L'objectif est de créer mettre en place des </t>
    </r>
    <r>
      <rPr>
        <b/>
        <sz val="11"/>
        <color indexed="8"/>
        <rFont val="Calibri"/>
        <family val="2"/>
      </rPr>
      <t>actions d'information et de sensibilisation afin d'encourager les entreprises à répondre à ces enjeux</t>
    </r>
    <r>
      <rPr>
        <sz val="11"/>
        <color theme="1"/>
        <rFont val="Calibri"/>
        <family val="2"/>
        <scheme val="minor"/>
      </rPr>
      <t xml:space="preserve"> . Les informations diffusées  porteront sur  :
- les acteurs (institutionnels, professionnels...)
- les programmes d'accompagnement ( CEP, CCI , CMA...)
- les aides financières
- les solutions techniques </t>
    </r>
  </si>
  <si>
    <t xml:space="preserve">Inciter la performance énergétique dans le tertiaire privé </t>
  </si>
  <si>
    <t>Nombre d'entreprises mobilisées/ nombre</t>
  </si>
  <si>
    <t>SNCF - Région - CCAM – Communes - Citoyens- PHLV ( DDTE)</t>
  </si>
  <si>
    <t>ADEME, Region, PHLV (service communication et tourisme) , SNCF , association comité pluraliste</t>
  </si>
  <si>
    <t>Porteurs de projet privés et publics (coopérative intercommunale) ,PHLV ( Guichet renov'Occitanie)</t>
  </si>
  <si>
    <t>Chambre de l’Agriculture, SAFER, PAI (Point Accueil Installation) , Syndicat des Jeunes Agriculteurs, PHLV ( mission économie)</t>
  </si>
  <si>
    <t>Département - PHLV ( PAT) - Chambre d'agriculture, FRCIVAM, CIVAM Bio</t>
  </si>
  <si>
    <t>EPTB, Orb-libron, Associations (CEN), Chambre de l’agriculture, Agroof, PHLV  ( mission agriculture)…</t>
  </si>
  <si>
    <t>Agriculteurs, Syndicat Mixte des Vallées de l’Orb et du Libron, Agence de l’eau, intervenants extérieurs, Collectivités, PHLV (mission oenologique)</t>
  </si>
  <si>
    <t>CCAM - Communes - PHLV</t>
  </si>
  <si>
    <t>PHLV – Associations locales - Conseil de développement</t>
  </si>
  <si>
    <t xml:space="preserve">Services administratif et communication </t>
  </si>
  <si>
    <t xml:space="preserve">- Pérenniser l’activité agricole et forestière sur les communes rurales
- Limiter la consommation d’espaces naturels, agricoles et forestiers
- Maintenir le niveau de séquestration carbone du territoire
- Intégrer la protection des espaces naturels, agricoles et forestières dans les documents d’urbanisme
- Mettre en place des zones tampons entre zones urbaines et zones naturelles , agricoles,  et forestières
- Accroitre les capacités de retention carbone du territoire </t>
  </si>
  <si>
    <t xml:space="preserve">- Eviter l’étalement urbain et l'artificialisation des sols.
 - Développer les constructions sur des terrains à très faible valeur agricole en évitant de fermer des corridors écologiques ou des zones de biodiversité
- Développer les éco-quartiers et privilégier le petit collectif à la maison individuelle
- Identifier les surfaces artificialisées pouvant être renaturées
</t>
  </si>
  <si>
    <t>Bon(séquestration carbone)</t>
  </si>
  <si>
    <t xml:space="preserve">- Agriculture
- Energie
</t>
  </si>
  <si>
    <t xml:space="preserve">Inciter à la performance energetique du tertiaire privé </t>
  </si>
  <si>
    <r>
      <t xml:space="preserve">- Réduire la facture énergétique et améliorer le confort des logements occupés par des ménages modestes et très modestes (selon les critères de l'Anah) et les adapter aux conditions climatiques futures en favorisant la rénovation de l’habitat public et privé
- Diminuer les émissions de gaz à effet de serre liées aux consommations d'énergie
- Réduire la précarité énergétique et le risque de précarisation des ménages les plus fragiles
- Intervenir également sur les autres champs traités dans le cadre d'un programme d'amélioration de l'habitat privé : lutte contre l'habitat indigne, adaptation à la perte d'autonomie, lutte contre la vacance, Qualité de l'air  intérieur etc.
- Créer des conditions favorables à la rénovation
- Pouvoir mesurer la pertinence des résultats
</t>
    </r>
    <r>
      <rPr>
        <u/>
        <sz val="11"/>
        <color indexed="8"/>
        <rFont val="Calibri"/>
        <family val="2"/>
      </rPr>
      <t xml:space="preserve">Point qualité de l'air et santé des habitants </t>
    </r>
    <r>
      <rPr>
        <sz val="11"/>
        <color theme="1"/>
        <rFont val="Calibri"/>
        <family val="2"/>
        <scheme val="minor"/>
      </rPr>
      <t>: Actions de detection et de sensibilisation au radon mis en place dans le cadre du contrat local de santé entre le PHLV et ARS.</t>
    </r>
  </si>
  <si>
    <t xml:space="preserve">- Elaborer un livret d’accompagnement
- Communiquer sur les points ou espaces info énergie (mairie, lieux publics, site internet, réseaux sociaux, …) notamment sur les aides financières et les entreprises certifiées 
- Réaliser des diagnostics avec l'aide du Point Info Energie
- Augmenter l’accompagnement local
- Mettre en place un contrôle thermique, un diagnostic des logements avant re-location (pose des compteurs électricité /eau et incitation des propriétaires sur le sujet)
- Detection et identification des logements contenant du radon </t>
  </si>
  <si>
    <t>Nombre de logement  contenant du radon/nombre</t>
  </si>
  <si>
    <t xml:space="preserve">Guichet Renov'Occitanie– ADEME – CAPEB (syndicat artisanat du bâtiment) -PHLV
</t>
  </si>
  <si>
    <t xml:space="preserve">- Réduire les consommations d'énergies non renouvelables et les émissions de gaz à effet de serre liées aux déplacements
- Encourager un nouveau modèle économique et social des déplacements
- Réduction de la voiture dans les centres urbains
- Améliorer la liaison interquartiers
- Reduction des émissions de polluants atmosphériques en lien avec le secteur du transport </t>
  </si>
  <si>
    <t xml:space="preserve">- Réduire les consommations d'énergies non renouvelables et les émissions de gaz à effet de serre liées aux déplacements
- Encourager un nouveau modèle économique et social des déplacements
- Réduction de la voiture pour les trajets mi-longs et longs.
- Reduction des émissions de polluants atmosphériques en lien avec le secteur du transport </t>
  </si>
  <si>
    <t>Nb d'arceaux de stationnement installés</t>
  </si>
  <si>
    <t xml:space="preserve">-Resorber les points noirs du reseaux existants
-  Réduire les consommations d'énergies non renouvelables et les émissions de gaz à effet de serre liées aux déplacements et améliorer la qualité de l'air 
- Encourager un nouveau modèle économique et social des déplacements
- Réduction de la voiture dans les centres urbains
- Améliorer la liaison interquartiers
- Renforcer le linéaire de pistes cyclables
- Reduction des émissions de polluants atmosphériques en lien avec le secteur du transport </t>
  </si>
  <si>
    <t>Outils de communication/nb</t>
  </si>
  <si>
    <r>
      <t>42</t>
    </r>
    <r>
      <rPr>
        <i/>
        <sz val="11"/>
        <color indexed="8"/>
        <rFont val="Calibri"/>
        <family val="2"/>
      </rPr>
      <t xml:space="preserve"> km de pistes cyclables (sécurisées) / km</t>
    </r>
  </si>
  <si>
    <t>- Identifier les surfaces à faibles enjeux agricoles et non impactantes pour les activités agricoles environnantes tel que les lits de rivière, stationnement , ilôts batis ...et analyse de la faisabilité de renaturation dans le cadre de l'élaboration du PLUi
- Identifier les surfaces agricoles à forts enjeux agricoles qui sont actuellement menacées par l'urbanisation, limiter la fragmentation des zones agricoles et les interfaces entre espaces urbains et espaces agricoles 
- Fiscalité à adapter pour favoriser le petit collectif
- Aménagement de la taxe TA à déterminer commune par commune
- Réviser les PLU pour encourager la densification et le petit collectif en R+2 et R+3
- Assurer une bonne communication à ce sujet
- Revitaliser les centres bourgs pour les rendre plus attractifs
- Intégrer la stratégie au PLUi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</si>
</sst>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quot; teq CO2&quot;"/>
  </numFmts>
  <fonts count="4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8"/>
      <name val="Arial"/>
      <family val="2"/>
    </font>
    <font>
      <sz val="9"/>
      <color indexed="81"/>
      <name val="Tahoma"/>
      <family val="2"/>
    </font>
    <font>
      <b/>
      <sz val="9"/>
      <color indexed="81"/>
      <name val="Tahoma"/>
      <family val="2"/>
    </font>
    <font>
      <b/>
      <sz val="11"/>
      <color indexed="8"/>
      <name val="Calibri"/>
      <family val="2"/>
    </font>
    <font>
      <i/>
      <sz val="11"/>
      <color indexed="8"/>
      <name val="Calibri"/>
      <family val="2"/>
    </font>
    <font>
      <sz val="11"/>
      <name val="Calibri"/>
      <family val="2"/>
    </font>
    <font>
      <vertAlign val="subscript"/>
      <sz val="11"/>
      <color indexed="8"/>
      <name val="Calibri"/>
      <family val="2"/>
    </font>
    <font>
      <sz val="11"/>
      <color indexed="17"/>
      <name val="Calibri"/>
      <family val="2"/>
    </font>
    <font>
      <sz val="11"/>
      <color indexed="10"/>
      <name val="Calibri"/>
      <family val="2"/>
    </font>
    <font>
      <b/>
      <sz val="11"/>
      <color indexed="10"/>
      <name val="Calibri"/>
      <family val="2"/>
    </font>
    <font>
      <b/>
      <sz val="11"/>
      <name val="Calibri"/>
      <family val="2"/>
    </font>
    <font>
      <u/>
      <sz val="11"/>
      <color indexed="8"/>
      <name val="Calibri"/>
      <family val="2"/>
    </font>
    <font>
      <sz val="11"/>
      <color theme="1"/>
      <name val="Calibri"/>
      <family val="2"/>
      <scheme val="minor"/>
    </font>
    <font>
      <sz val="11"/>
      <color rgb="FFFF0000"/>
      <name val="Calibri"/>
      <family val="2"/>
      <scheme val="minor"/>
    </font>
    <font>
      <u/>
      <sz val="11"/>
      <color theme="10"/>
      <name val="Calibri"/>
      <family val="2"/>
    </font>
    <font>
      <u/>
      <sz val="9.35"/>
      <color theme="10"/>
      <name val="Calibri"/>
      <family val="2"/>
    </font>
    <font>
      <u/>
      <sz val="14.3"/>
      <color theme="10"/>
      <name val="Calibri"/>
      <family val="2"/>
    </font>
    <font>
      <sz val="11"/>
      <color theme="1"/>
      <name val="Arial"/>
      <family val="2"/>
    </font>
    <font>
      <sz val="9"/>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
      <sz val="14"/>
      <color theme="1"/>
      <name val="Calibri"/>
      <family val="2"/>
      <scheme val="minor"/>
    </font>
    <font>
      <b/>
      <sz val="18"/>
      <color theme="1"/>
      <name val="Calibri"/>
      <family val="2"/>
      <scheme val="minor"/>
    </font>
    <font>
      <b/>
      <sz val="15"/>
      <color theme="1"/>
      <name val="Calibri"/>
      <family val="2"/>
      <scheme val="minor"/>
    </font>
    <font>
      <b/>
      <sz val="20"/>
      <color theme="1"/>
      <name val="Calibri"/>
      <family val="2"/>
      <scheme val="minor"/>
    </font>
    <font>
      <sz val="16"/>
      <color theme="1"/>
      <name val="Calibri"/>
      <family val="2"/>
      <scheme val="minor"/>
    </font>
    <font>
      <b/>
      <sz val="16"/>
      <color theme="0"/>
      <name val="Calibri"/>
      <family val="2"/>
      <scheme val="minor"/>
    </font>
    <font>
      <sz val="10"/>
      <color theme="1"/>
      <name val="Arial Unicode MS"/>
      <family val="2"/>
    </font>
    <font>
      <i/>
      <sz val="11"/>
      <color theme="1"/>
      <name val="Calibri"/>
      <family val="2"/>
      <scheme val="minor"/>
    </font>
    <font>
      <b/>
      <sz val="16"/>
      <color theme="1"/>
      <name val="Calibri"/>
      <family val="2"/>
      <scheme val="minor"/>
    </font>
    <font>
      <sz val="11"/>
      <color theme="1"/>
      <name val="Calibri"/>
      <family val="2"/>
    </font>
    <font>
      <b/>
      <sz val="14"/>
      <color theme="1"/>
      <name val="Calibri"/>
      <family val="2"/>
      <scheme val="minor"/>
    </font>
    <font>
      <sz val="11"/>
      <name val="Calibri"/>
      <family val="2"/>
      <scheme val="minor"/>
    </font>
    <font>
      <b/>
      <i/>
      <sz val="14"/>
      <color theme="1"/>
      <name val="Calibri"/>
      <family val="2"/>
      <scheme val="minor"/>
    </font>
    <font>
      <b/>
      <sz val="11"/>
      <name val="Calibri"/>
      <family val="2"/>
      <scheme val="minor"/>
    </font>
    <font>
      <b/>
      <sz val="16"/>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760051"/>
        <bgColor indexed="64"/>
      </patternFill>
    </fill>
    <fill>
      <patternFill patternType="solid">
        <fgColor rgb="FFC00000"/>
        <bgColor indexed="64"/>
      </patternFill>
    </fill>
    <fill>
      <patternFill patternType="solid">
        <fgColor rgb="FFEEBCDD"/>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366092"/>
        <bgColor indexed="64"/>
      </patternFill>
    </fill>
    <fill>
      <patternFill patternType="solid">
        <fgColor rgb="FF7030A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bgColor indexed="64"/>
      </patternFill>
    </fill>
    <fill>
      <patternFill patternType="solid">
        <fgColor theme="3"/>
        <bgColor indexed="64"/>
      </patternFill>
    </fill>
    <fill>
      <patternFill patternType="solid">
        <fgColor theme="3" tint="0.79998168889431442"/>
        <bgColor indexed="64"/>
      </patternFill>
    </fill>
    <fill>
      <patternFill patternType="solid">
        <fgColor rgb="FFFFFFD1"/>
        <bgColor indexed="64"/>
      </patternFill>
    </fill>
    <fill>
      <patternFill patternType="solid">
        <fgColor theme="5"/>
        <bgColor indexed="64"/>
      </patternFill>
    </fill>
    <fill>
      <patternFill patternType="solid">
        <fgColor theme="8" tint="0.79998168889431442"/>
        <bgColor indexed="64"/>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6" tint="-0.24994659260841701"/>
      </left>
      <right/>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thin">
        <color theme="6" tint="-0.249977111117893"/>
      </bottom>
      <diagonal/>
    </border>
    <border>
      <left/>
      <right/>
      <top/>
      <bottom style="thin">
        <color theme="6" tint="-0.249977111117893"/>
      </bottom>
      <diagonal/>
    </border>
    <border>
      <left/>
      <right style="thin">
        <color theme="6" tint="-0.249977111117893"/>
      </right>
      <top/>
      <bottom style="thin">
        <color theme="6" tint="-0.249977111117893"/>
      </bottom>
      <diagonal/>
    </border>
    <border>
      <left/>
      <right style="thin">
        <color theme="6" tint="-0.249977111117893"/>
      </right>
      <top/>
      <bottom/>
      <diagonal/>
    </border>
    <border>
      <left style="thin">
        <color theme="6" tint="-0.249977111117893"/>
      </left>
      <right/>
      <top/>
      <bottom/>
      <diagonal/>
    </border>
    <border>
      <left style="thin">
        <color theme="6" tint="-0.249977111117893"/>
      </left>
      <right/>
      <top/>
      <bottom style="thin">
        <color theme="6" tint="-0.249977111117893"/>
      </bottom>
      <diagonal/>
    </border>
    <border>
      <left/>
      <right style="medium">
        <color theme="6" tint="-0.249977111117893"/>
      </right>
      <top/>
      <bottom style="thin">
        <color theme="6" tint="-0.249977111117893"/>
      </bottom>
      <diagonal/>
    </border>
    <border>
      <left style="medium">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medium">
        <color theme="6" tint="-0.249977111117893"/>
      </right>
      <top style="thin">
        <color theme="6" tint="-0.249977111117893"/>
      </top>
      <bottom style="thin">
        <color theme="6" tint="-0.249977111117893"/>
      </bottom>
      <diagonal/>
    </border>
    <border>
      <left style="medium">
        <color theme="6" tint="-0.249977111117893"/>
      </left>
      <right/>
      <top style="thin">
        <color theme="6" tint="-0.249977111117893"/>
      </top>
      <bottom style="medium">
        <color theme="6" tint="-0.249977111117893"/>
      </bottom>
      <diagonal/>
    </border>
    <border>
      <left/>
      <right/>
      <top style="thin">
        <color theme="6" tint="-0.249977111117893"/>
      </top>
      <bottom style="medium">
        <color theme="6" tint="-0.249977111117893"/>
      </bottom>
      <diagonal/>
    </border>
    <border>
      <left/>
      <right style="medium">
        <color theme="6" tint="-0.249977111117893"/>
      </right>
      <top style="thin">
        <color theme="6" tint="-0.249977111117893"/>
      </top>
      <bottom style="medium">
        <color theme="6" tint="-0.249977111117893"/>
      </bottom>
      <diagonal/>
    </border>
    <border>
      <left style="thin">
        <color theme="6" tint="-0.249977111117893"/>
      </left>
      <right style="medium">
        <color theme="6" tint="-0.249977111117893"/>
      </right>
      <top/>
      <bottom/>
      <diagonal/>
    </border>
    <border>
      <left style="thin">
        <color theme="6" tint="-0.249977111117893"/>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medium">
        <color theme="6" tint="-0.249977111117893"/>
      </left>
      <right/>
      <top style="thin">
        <color theme="6" tint="-0.249977111117893"/>
      </top>
      <bottom/>
      <diagonal/>
    </border>
    <border>
      <left/>
      <right/>
      <top style="thin">
        <color theme="6" tint="-0.249977111117893"/>
      </top>
      <bottom/>
      <diagonal/>
    </border>
    <border>
      <left/>
      <right style="medium">
        <color theme="6" tint="-0.249977111117893"/>
      </right>
      <top style="thin">
        <color theme="6" tint="-0.249977111117893"/>
      </top>
      <bottom/>
      <diagonal/>
    </border>
    <border>
      <left/>
      <right style="thin">
        <color theme="6" tint="-0.249977111117893"/>
      </right>
      <top style="thin">
        <color theme="6" tint="-0.249977111117893"/>
      </top>
      <bottom/>
      <diagonal/>
    </border>
    <border>
      <left style="thin">
        <color theme="6" tint="-0.249977111117893"/>
      </left>
      <right/>
      <top style="thin">
        <color theme="6" tint="-0.249977111117893"/>
      </top>
      <bottom/>
      <diagonal/>
    </border>
    <border>
      <left style="medium">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style="medium">
        <color theme="6" tint="-0.249977111117893"/>
      </right>
      <top style="thin">
        <color theme="6" tint="-0.249977111117893"/>
      </top>
      <bottom style="thin">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0"/>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s>
  <cellStyleXfs count="67">
    <xf numFmtId="0" fontId="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1" fillId="0" borderId="0"/>
    <xf numFmtId="0" fontId="1"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6"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1"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0" borderId="0" applyProtection="0">
      <alignment horizontal="left" vertical="center" wrapText="1"/>
    </xf>
  </cellStyleXfs>
  <cellXfs count="517">
    <xf numFmtId="0" fontId="0" fillId="0" borderId="0" xfId="0"/>
    <xf numFmtId="0" fontId="0" fillId="0" borderId="0" xfId="0" applyAlignment="1">
      <alignment vertical="center"/>
    </xf>
    <xf numFmtId="0" fontId="25" fillId="0" borderId="0" xfId="0" applyFont="1" applyAlignment="1">
      <alignment horizontal="center" vertical="center" wrapText="1"/>
    </xf>
    <xf numFmtId="0" fontId="0" fillId="2" borderId="0" xfId="0" applyFill="1"/>
    <xf numFmtId="0" fontId="0" fillId="0" borderId="1" xfId="0" applyBorder="1"/>
    <xf numFmtId="0" fontId="0" fillId="3" borderId="0" xfId="0" applyFill="1"/>
    <xf numFmtId="0" fontId="23" fillId="4" borderId="20" xfId="0" applyFont="1" applyFill="1" applyBorder="1" applyAlignment="1">
      <alignment vertical="center" textRotation="90"/>
    </xf>
    <xf numFmtId="165" fontId="26" fillId="3" borderId="1" xfId="0" applyNumberFormat="1" applyFont="1" applyFill="1" applyBorder="1" applyAlignment="1">
      <alignment horizontal="center" vertical="center" wrapText="1"/>
    </xf>
    <xf numFmtId="165" fontId="26" fillId="3" borderId="1" xfId="0" applyNumberFormat="1" applyFont="1" applyFill="1" applyBorder="1" applyAlignment="1">
      <alignment horizontal="left" vertical="center" wrapText="1"/>
    </xf>
    <xf numFmtId="0" fontId="0" fillId="5" borderId="0" xfId="0" applyFill="1" applyAlignment="1">
      <alignment vertical="center"/>
    </xf>
    <xf numFmtId="0" fontId="0" fillId="2" borderId="0" xfId="0" applyFill="1" applyAlignment="1">
      <alignment vertical="center"/>
    </xf>
    <xf numFmtId="0" fontId="26" fillId="0" borderId="0" xfId="0" applyFont="1" applyAlignment="1">
      <alignment vertical="center"/>
    </xf>
    <xf numFmtId="0" fontId="26" fillId="2" borderId="0" xfId="0" applyFont="1" applyFill="1" applyAlignment="1">
      <alignment vertical="center"/>
    </xf>
    <xf numFmtId="0" fontId="0" fillId="6" borderId="0" xfId="0" applyFill="1" applyAlignment="1">
      <alignment vertical="center"/>
    </xf>
    <xf numFmtId="0" fontId="0" fillId="0" borderId="21" xfId="0" applyBorder="1"/>
    <xf numFmtId="0" fontId="0" fillId="0" borderId="22" xfId="0" applyBorder="1"/>
    <xf numFmtId="0" fontId="0" fillId="0" borderId="0" xfId="0" applyAlignment="1">
      <alignment wrapText="1"/>
    </xf>
    <xf numFmtId="0" fontId="27" fillId="7" borderId="0" xfId="0" applyFont="1" applyFill="1" applyAlignment="1">
      <alignment horizontal="center" vertical="center" textRotation="90" wrapText="1"/>
    </xf>
    <xf numFmtId="0" fontId="26" fillId="7" borderId="0" xfId="0" applyFont="1" applyFill="1" applyAlignment="1">
      <alignment vertical="center"/>
    </xf>
    <xf numFmtId="165" fontId="26" fillId="3" borderId="0" xfId="0" applyNumberFormat="1" applyFont="1" applyFill="1" applyAlignment="1">
      <alignment horizontal="center" vertical="center" wrapText="1"/>
    </xf>
    <xf numFmtId="165" fontId="26" fillId="3" borderId="0" xfId="0" applyNumberFormat="1" applyFont="1" applyFill="1" applyAlignment="1">
      <alignment horizontal="left" vertical="center" wrapText="1"/>
    </xf>
    <xf numFmtId="0" fontId="0" fillId="0" borderId="0" xfId="0" applyAlignment="1">
      <alignment horizontal="left"/>
    </xf>
    <xf numFmtId="0" fontId="27" fillId="6" borderId="0" xfId="0" applyFont="1" applyFill="1" applyAlignment="1">
      <alignment horizontal="center" vertical="center" textRotation="90" wrapText="1"/>
    </xf>
    <xf numFmtId="0" fontId="26" fillId="8" borderId="0" xfId="0" applyFont="1" applyFill="1" applyAlignment="1">
      <alignment horizontal="center" vertical="center" wrapText="1"/>
    </xf>
    <xf numFmtId="165" fontId="26" fillId="0" borderId="0" xfId="0" applyNumberFormat="1" applyFont="1" applyAlignment="1">
      <alignment horizontal="left" vertical="center" wrapText="1"/>
    </xf>
    <xf numFmtId="0" fontId="0" fillId="9" borderId="0" xfId="0" applyFill="1" applyAlignment="1">
      <alignment vertical="center"/>
    </xf>
    <xf numFmtId="0" fontId="27" fillId="10" borderId="0" xfId="0" applyFont="1" applyFill="1" applyAlignment="1">
      <alignment horizontal="center" vertical="center" textRotation="90"/>
    </xf>
    <xf numFmtId="0" fontId="27" fillId="11" borderId="0" xfId="0" applyFont="1" applyFill="1" applyAlignment="1">
      <alignment horizontal="center" vertical="center" textRotation="90" wrapText="1"/>
    </xf>
    <xf numFmtId="0" fontId="27" fillId="4" borderId="0" xfId="0" applyFont="1" applyFill="1" applyAlignment="1">
      <alignment horizontal="center" vertical="center" textRotation="90" wrapText="1"/>
    </xf>
    <xf numFmtId="0" fontId="28" fillId="12" borderId="2" xfId="0" applyFont="1" applyFill="1" applyBorder="1" applyAlignment="1">
      <alignment horizontal="center" vertical="center"/>
    </xf>
    <xf numFmtId="0" fontId="28" fillId="2" borderId="2" xfId="0" applyFont="1" applyFill="1" applyBorder="1" applyAlignment="1">
      <alignment horizontal="center" vertical="center"/>
    </xf>
    <xf numFmtId="0" fontId="27" fillId="2" borderId="0" xfId="0" applyFont="1" applyFill="1" applyAlignment="1">
      <alignment horizontal="center" vertical="center" textRotation="90"/>
    </xf>
    <xf numFmtId="0" fontId="23" fillId="2" borderId="0" xfId="0" applyFont="1" applyFill="1" applyAlignment="1">
      <alignment vertical="center" textRotation="90"/>
    </xf>
    <xf numFmtId="0" fontId="27" fillId="2" borderId="0" xfId="0" applyFont="1" applyFill="1" applyAlignment="1">
      <alignment horizontal="center" vertical="center" textRotation="90" wrapText="1"/>
    </xf>
    <xf numFmtId="0" fontId="29" fillId="12" borderId="1" xfId="0" applyFont="1" applyFill="1" applyBorder="1" applyAlignment="1">
      <alignment horizontal="center" vertical="center"/>
    </xf>
    <xf numFmtId="0" fontId="29" fillId="12" borderId="1" xfId="0" applyFont="1" applyFill="1" applyBorder="1" applyAlignment="1">
      <alignment horizontal="center" vertical="center" wrapText="1"/>
    </xf>
    <xf numFmtId="11" fontId="29" fillId="13" borderId="1" xfId="0" applyNumberFormat="1" applyFont="1" applyFill="1" applyBorder="1" applyAlignment="1">
      <alignment horizontal="center" textRotation="90" wrapText="1"/>
    </xf>
    <xf numFmtId="0" fontId="25" fillId="2" borderId="0" xfId="0" applyFont="1" applyFill="1" applyAlignment="1">
      <alignment horizontal="center" vertical="center" wrapText="1"/>
    </xf>
    <xf numFmtId="0" fontId="0" fillId="3" borderId="3" xfId="0" applyFill="1" applyBorder="1"/>
    <xf numFmtId="0" fontId="0" fillId="3" borderId="4" xfId="0" applyFill="1" applyBorder="1"/>
    <xf numFmtId="0" fontId="0" fillId="3" borderId="5" xfId="0" applyFill="1" applyBorder="1"/>
    <xf numFmtId="0" fontId="0" fillId="5" borderId="6" xfId="0" applyFill="1" applyBorder="1" applyAlignment="1">
      <alignment vertical="center"/>
    </xf>
    <xf numFmtId="0" fontId="23" fillId="4" borderId="6" xfId="0" applyFont="1" applyFill="1" applyBorder="1" applyAlignment="1">
      <alignment vertical="center" textRotation="90"/>
    </xf>
    <xf numFmtId="0" fontId="27" fillId="4" borderId="6" xfId="0" applyFont="1" applyFill="1" applyBorder="1" applyAlignment="1">
      <alignment horizontal="center" vertical="center" textRotation="90" wrapText="1"/>
    </xf>
    <xf numFmtId="0" fontId="27" fillId="7" borderId="6" xfId="0" applyFont="1" applyFill="1" applyBorder="1" applyAlignment="1">
      <alignment horizontal="center" vertical="center" textRotation="90" wrapText="1"/>
    </xf>
    <xf numFmtId="0" fontId="28" fillId="12" borderId="7" xfId="0" applyFont="1" applyFill="1" applyBorder="1" applyAlignment="1">
      <alignment horizontal="center" vertical="center"/>
    </xf>
    <xf numFmtId="0" fontId="30" fillId="14"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0" fillId="15" borderId="1" xfId="0" applyFont="1" applyFill="1" applyBorder="1" applyAlignment="1">
      <alignment horizontal="center" vertical="center" wrapText="1"/>
    </xf>
    <xf numFmtId="0" fontId="28" fillId="12" borderId="6" xfId="0" applyFont="1" applyFill="1" applyBorder="1" applyAlignment="1">
      <alignment horizontal="center" vertical="center"/>
    </xf>
    <xf numFmtId="0" fontId="30" fillId="14" borderId="8" xfId="0" applyFont="1" applyFill="1" applyBorder="1" applyAlignment="1">
      <alignment horizontal="center" vertical="center" wrapText="1"/>
    </xf>
    <xf numFmtId="0" fontId="30" fillId="0" borderId="8" xfId="0" applyFont="1" applyBorder="1" applyAlignment="1">
      <alignment horizontal="justify" vertical="center" wrapText="1"/>
    </xf>
    <xf numFmtId="0" fontId="31" fillId="5" borderId="7" xfId="0" applyFont="1" applyFill="1" applyBorder="1" applyAlignment="1">
      <alignment vertical="center"/>
    </xf>
    <xf numFmtId="0" fontId="31" fillId="5" borderId="2" xfId="0" applyFont="1" applyFill="1" applyBorder="1" applyAlignment="1">
      <alignment vertical="center"/>
    </xf>
    <xf numFmtId="0" fontId="31" fillId="5" borderId="9" xfId="0" applyFont="1" applyFill="1" applyBorder="1" applyAlignment="1">
      <alignment vertical="center"/>
    </xf>
    <xf numFmtId="0" fontId="30" fillId="14" borderId="10" xfId="0" applyFont="1" applyFill="1" applyBorder="1" applyAlignment="1">
      <alignment horizontal="center" vertical="center" wrapText="1"/>
    </xf>
    <xf numFmtId="0" fontId="31" fillId="16" borderId="7" xfId="0" applyFont="1" applyFill="1" applyBorder="1" applyAlignment="1">
      <alignment vertical="center"/>
    </xf>
    <xf numFmtId="0" fontId="31" fillId="16" borderId="2" xfId="0" applyFont="1" applyFill="1" applyBorder="1" applyAlignment="1">
      <alignment vertical="center"/>
    </xf>
    <xf numFmtId="0" fontId="31" fillId="16" borderId="9" xfId="0" applyFont="1" applyFill="1" applyBorder="1" applyAlignment="1">
      <alignment vertical="center"/>
    </xf>
    <xf numFmtId="0" fontId="31" fillId="10" borderId="7" xfId="0" applyFont="1" applyFill="1" applyBorder="1" applyAlignment="1">
      <alignment vertical="center"/>
    </xf>
    <xf numFmtId="0" fontId="31" fillId="10" borderId="2" xfId="0" applyFont="1" applyFill="1" applyBorder="1" applyAlignment="1">
      <alignment vertical="center"/>
    </xf>
    <xf numFmtId="0" fontId="31" fillId="10" borderId="9" xfId="0" applyFont="1" applyFill="1" applyBorder="1" applyAlignment="1">
      <alignment vertical="center"/>
    </xf>
    <xf numFmtId="0" fontId="31" fillId="4" borderId="7" xfId="0" applyFont="1" applyFill="1" applyBorder="1" applyAlignment="1">
      <alignment vertical="center"/>
    </xf>
    <xf numFmtId="0" fontId="31" fillId="4" borderId="2" xfId="0" applyFont="1" applyFill="1" applyBorder="1" applyAlignment="1">
      <alignment vertical="center"/>
    </xf>
    <xf numFmtId="0" fontId="31" fillId="4" borderId="9" xfId="0" applyFont="1" applyFill="1" applyBorder="1" applyAlignment="1">
      <alignment vertical="center"/>
    </xf>
    <xf numFmtId="0" fontId="31" fillId="17" borderId="7" xfId="0" applyFont="1" applyFill="1" applyBorder="1" applyAlignment="1">
      <alignment vertical="center"/>
    </xf>
    <xf numFmtId="0" fontId="31" fillId="17" borderId="2" xfId="0" applyFont="1" applyFill="1" applyBorder="1" applyAlignment="1">
      <alignment vertical="center"/>
    </xf>
    <xf numFmtId="0" fontId="31" fillId="17" borderId="9" xfId="0" applyFont="1" applyFill="1" applyBorder="1" applyAlignment="1">
      <alignment vertical="center"/>
    </xf>
    <xf numFmtId="0" fontId="30" fillId="15" borderId="8" xfId="0" applyFont="1" applyFill="1" applyBorder="1" applyAlignment="1">
      <alignment horizontal="center" vertical="center" wrapText="1"/>
    </xf>
    <xf numFmtId="0" fontId="31" fillId="7" borderId="7" xfId="0" applyFont="1" applyFill="1" applyBorder="1" applyAlignment="1">
      <alignment vertical="center"/>
    </xf>
    <xf numFmtId="0" fontId="31" fillId="7" borderId="2" xfId="0" applyFont="1" applyFill="1" applyBorder="1" applyAlignment="1">
      <alignment vertical="center"/>
    </xf>
    <xf numFmtId="0" fontId="26" fillId="7" borderId="2" xfId="0" applyFont="1" applyFill="1" applyBorder="1" applyAlignment="1">
      <alignment vertical="center"/>
    </xf>
    <xf numFmtId="0" fontId="26" fillId="7" borderId="9" xfId="0" applyFont="1" applyFill="1" applyBorder="1" applyAlignment="1">
      <alignment vertical="center"/>
    </xf>
    <xf numFmtId="0" fontId="27" fillId="5" borderId="6" xfId="0" applyFont="1" applyFill="1" applyBorder="1" applyAlignment="1">
      <alignment horizontal="center" vertical="center" textRotation="90"/>
    </xf>
    <xf numFmtId="0" fontId="27" fillId="10" borderId="6" xfId="0" applyFont="1" applyFill="1" applyBorder="1" applyAlignment="1">
      <alignment horizontal="center" vertical="center" textRotation="90"/>
    </xf>
    <xf numFmtId="0" fontId="30" fillId="3" borderId="1" xfId="0" applyFont="1" applyFill="1" applyBorder="1" applyAlignment="1">
      <alignment horizontal="left" vertical="center" wrapText="1"/>
    </xf>
    <xf numFmtId="0" fontId="32" fillId="0" borderId="0" xfId="0" applyFont="1" applyAlignment="1">
      <alignment vertical="center"/>
    </xf>
    <xf numFmtId="0" fontId="23" fillId="0" borderId="0" xfId="0" applyFont="1" applyAlignment="1">
      <alignment wrapText="1"/>
    </xf>
    <xf numFmtId="0" fontId="30" fillId="18"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1" borderId="1" xfId="0" applyFont="1" applyFill="1" applyBorder="1" applyAlignment="1">
      <alignment horizontal="center" vertical="center" wrapText="1"/>
    </xf>
    <xf numFmtId="0" fontId="23" fillId="22" borderId="0" xfId="0" applyFont="1" applyFill="1"/>
    <xf numFmtId="0" fontId="0" fillId="3" borderId="1" xfId="0" applyFill="1" applyBorder="1"/>
    <xf numFmtId="0" fontId="17" fillId="0" borderId="0" xfId="0" applyFont="1" applyAlignment="1">
      <alignment horizontal="center"/>
    </xf>
    <xf numFmtId="0" fontId="31" fillId="5" borderId="0" xfId="0" applyFont="1" applyFill="1" applyAlignment="1">
      <alignment vertical="center"/>
    </xf>
    <xf numFmtId="0" fontId="30" fillId="0" borderId="0" xfId="0" applyFont="1" applyAlignment="1">
      <alignment horizontal="justify" vertical="center" wrapText="1"/>
    </xf>
    <xf numFmtId="0" fontId="31" fillId="16" borderId="0" xfId="0" applyFont="1" applyFill="1" applyAlignment="1">
      <alignment vertical="center"/>
    </xf>
    <xf numFmtId="0" fontId="31" fillId="10" borderId="0" xfId="0" applyFont="1" applyFill="1" applyAlignment="1">
      <alignment vertical="center"/>
    </xf>
    <xf numFmtId="0" fontId="31" fillId="4" borderId="0" xfId="0" applyFont="1" applyFill="1" applyAlignment="1">
      <alignment vertical="center"/>
    </xf>
    <xf numFmtId="0" fontId="31" fillId="17" borderId="0" xfId="0" applyFont="1" applyFill="1" applyAlignment="1">
      <alignment vertical="center"/>
    </xf>
    <xf numFmtId="0" fontId="31" fillId="7" borderId="0" xfId="0" applyFont="1" applyFill="1" applyAlignment="1">
      <alignment vertical="center"/>
    </xf>
    <xf numFmtId="0" fontId="33" fillId="0" borderId="0" xfId="0" applyFont="1"/>
    <xf numFmtId="0" fontId="0" fillId="4" borderId="6" xfId="0" applyFill="1" applyBorder="1" applyAlignment="1">
      <alignment vertical="center"/>
    </xf>
    <xf numFmtId="0" fontId="0" fillId="4" borderId="0" xfId="0" applyFill="1" applyAlignment="1">
      <alignment vertical="center"/>
    </xf>
    <xf numFmtId="0" fontId="0" fillId="10" borderId="6" xfId="0" applyFill="1" applyBorder="1" applyAlignment="1">
      <alignment vertical="center"/>
    </xf>
    <xf numFmtId="0" fontId="0" fillId="16" borderId="6" xfId="0" applyFill="1" applyBorder="1" applyAlignment="1">
      <alignment vertical="center"/>
    </xf>
    <xf numFmtId="0" fontId="0" fillId="16" borderId="0" xfId="0" applyFill="1"/>
    <xf numFmtId="0" fontId="0" fillId="16" borderId="0" xfId="0" applyFill="1" applyAlignment="1">
      <alignment vertical="center"/>
    </xf>
    <xf numFmtId="0" fontId="25" fillId="10" borderId="0" xfId="0" applyFont="1" applyFill="1" applyAlignment="1">
      <alignment horizontal="center" vertical="center" wrapText="1"/>
    </xf>
    <xf numFmtId="0" fontId="0" fillId="17" borderId="6" xfId="0" applyFill="1" applyBorder="1" applyAlignment="1">
      <alignment vertical="center"/>
    </xf>
    <xf numFmtId="0" fontId="26" fillId="17" borderId="0" xfId="0" applyFont="1" applyFill="1" applyAlignment="1">
      <alignment vertical="center"/>
    </xf>
    <xf numFmtId="0" fontId="0" fillId="7" borderId="6" xfId="0" applyFill="1" applyBorder="1" applyAlignment="1">
      <alignment vertical="center"/>
    </xf>
    <xf numFmtId="0" fontId="28" fillId="12" borderId="1" xfId="0" applyFont="1" applyFill="1" applyBorder="1" applyAlignment="1">
      <alignment horizontal="center" vertical="center" wrapText="1"/>
    </xf>
    <xf numFmtId="0" fontId="34" fillId="0" borderId="1" xfId="0" applyFont="1" applyBorder="1" applyAlignment="1">
      <alignment horizontal="center" vertical="center"/>
    </xf>
    <xf numFmtId="0" fontId="0" fillId="2" borderId="21"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2" xfId="0" applyFill="1" applyBorder="1" applyAlignment="1">
      <alignment horizontal="left"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22" xfId="0" applyFill="1" applyBorder="1"/>
    <xf numFmtId="0" fontId="0" fillId="2" borderId="21" xfId="0" applyFill="1" applyBorder="1"/>
    <xf numFmtId="0" fontId="0" fillId="2" borderId="0" xfId="0" applyFill="1" applyAlignment="1">
      <alignment horizontal="left"/>
    </xf>
    <xf numFmtId="0" fontId="17" fillId="0" borderId="0" xfId="0" applyFont="1"/>
    <xf numFmtId="0" fontId="23" fillId="0" borderId="0" xfId="0" applyFont="1"/>
    <xf numFmtId="0" fontId="0" fillId="0" borderId="0" xfId="0" applyAlignment="1">
      <alignment vertical="center" wrapText="1"/>
    </xf>
    <xf numFmtId="0" fontId="0" fillId="0" borderId="0" xfId="0" applyAlignment="1">
      <alignment horizontal="left" vertical="top"/>
    </xf>
    <xf numFmtId="0" fontId="0" fillId="0" borderId="0" xfId="0" applyAlignment="1">
      <alignment vertical="top"/>
    </xf>
    <xf numFmtId="0" fontId="31" fillId="5" borderId="11" xfId="0" applyFont="1" applyFill="1" applyBorder="1" applyAlignment="1">
      <alignment vertical="center"/>
    </xf>
    <xf numFmtId="0" fontId="31" fillId="5" borderId="12" xfId="0" applyFont="1" applyFill="1" applyBorder="1" applyAlignment="1">
      <alignment vertical="center"/>
    </xf>
    <xf numFmtId="0" fontId="30" fillId="14" borderId="11" xfId="0" applyFont="1" applyFill="1" applyBorder="1" applyAlignment="1">
      <alignment horizontal="center" vertical="center" wrapText="1"/>
    </xf>
    <xf numFmtId="0" fontId="30" fillId="0" borderId="12" xfId="0" applyFont="1" applyBorder="1" applyAlignment="1">
      <alignment horizontal="justify" vertical="center" wrapText="1"/>
    </xf>
    <xf numFmtId="0" fontId="31" fillId="16" borderId="11" xfId="0" applyFont="1" applyFill="1" applyBorder="1" applyAlignment="1">
      <alignment vertical="center"/>
    </xf>
    <xf numFmtId="0" fontId="31" fillId="16" borderId="12" xfId="0" applyFont="1" applyFill="1" applyBorder="1" applyAlignment="1">
      <alignment vertical="center"/>
    </xf>
    <xf numFmtId="0" fontId="30" fillId="21" borderId="11" xfId="0" applyFont="1" applyFill="1" applyBorder="1" applyAlignment="1">
      <alignment horizontal="center" vertical="center" wrapText="1"/>
    </xf>
    <xf numFmtId="0" fontId="31" fillId="10" borderId="11" xfId="0" applyFont="1" applyFill="1" applyBorder="1" applyAlignment="1">
      <alignment vertical="center"/>
    </xf>
    <xf numFmtId="0" fontId="31" fillId="10" borderId="12" xfId="0" applyFont="1" applyFill="1" applyBorder="1" applyAlignment="1">
      <alignment vertical="center"/>
    </xf>
    <xf numFmtId="0" fontId="30" fillId="20" borderId="11" xfId="0" applyFont="1" applyFill="1" applyBorder="1" applyAlignment="1">
      <alignment horizontal="center" vertical="center" wrapText="1"/>
    </xf>
    <xf numFmtId="0" fontId="31" fillId="4" borderId="11" xfId="0" applyFont="1" applyFill="1" applyBorder="1" applyAlignment="1">
      <alignment vertical="center"/>
    </xf>
    <xf numFmtId="0" fontId="31" fillId="4" borderId="12" xfId="0" applyFont="1" applyFill="1" applyBorder="1" applyAlignment="1">
      <alignment vertical="center"/>
    </xf>
    <xf numFmtId="0" fontId="30" fillId="19" borderId="11" xfId="0" applyFont="1" applyFill="1" applyBorder="1" applyAlignment="1">
      <alignment horizontal="center" vertical="center" wrapText="1"/>
    </xf>
    <xf numFmtId="0" fontId="31" fillId="17" borderId="11" xfId="0" applyFont="1" applyFill="1" applyBorder="1" applyAlignment="1">
      <alignment vertical="center"/>
    </xf>
    <xf numFmtId="0" fontId="31" fillId="17" borderId="12" xfId="0" applyFont="1" applyFill="1" applyBorder="1" applyAlignment="1">
      <alignment vertical="center"/>
    </xf>
    <xf numFmtId="0" fontId="30" fillId="18" borderId="11" xfId="0" applyFont="1" applyFill="1" applyBorder="1" applyAlignment="1">
      <alignment horizontal="center" vertical="center" wrapText="1"/>
    </xf>
    <xf numFmtId="0" fontId="31" fillId="7" borderId="11" xfId="0" applyFont="1" applyFill="1" applyBorder="1" applyAlignment="1">
      <alignment vertical="center"/>
    </xf>
    <xf numFmtId="0" fontId="31" fillId="7" borderId="12" xfId="0" applyFont="1" applyFill="1" applyBorder="1" applyAlignment="1">
      <alignment vertical="center"/>
    </xf>
    <xf numFmtId="0" fontId="30" fillId="15" borderId="13" xfId="0" applyFont="1" applyFill="1" applyBorder="1" applyAlignment="1">
      <alignment horizontal="center" vertical="center" wrapText="1"/>
    </xf>
    <xf numFmtId="0" fontId="30" fillId="0" borderId="14" xfId="0" applyFont="1" applyBorder="1" applyAlignment="1">
      <alignment horizontal="justify" vertical="center" wrapText="1"/>
    </xf>
    <xf numFmtId="0" fontId="0" fillId="23" borderId="1" xfId="0" applyFill="1" applyBorder="1"/>
    <xf numFmtId="0" fontId="0" fillId="24" borderId="1" xfId="0" applyFill="1" applyBorder="1"/>
    <xf numFmtId="0" fontId="0" fillId="25" borderId="1" xfId="0" applyFill="1" applyBorder="1"/>
    <xf numFmtId="0" fontId="0" fillId="26" borderId="1" xfId="0" applyFill="1" applyBorder="1"/>
    <xf numFmtId="0" fontId="30" fillId="2" borderId="0" xfId="0" applyFont="1" applyFill="1"/>
    <xf numFmtId="0" fontId="0" fillId="27" borderId="0" xfId="0" applyFill="1"/>
    <xf numFmtId="0" fontId="30" fillId="0" borderId="8" xfId="0" applyFont="1" applyBorder="1" applyAlignment="1">
      <alignment horizontal="left" vertical="center" wrapText="1"/>
    </xf>
    <xf numFmtId="0" fontId="0" fillId="14" borderId="0" xfId="0" applyFill="1" applyAlignment="1">
      <alignment wrapText="1"/>
    </xf>
    <xf numFmtId="0" fontId="0" fillId="0" borderId="0" xfId="0" applyAlignment="1">
      <alignment vertical="center" wrapText="1"/>
    </xf>
    <xf numFmtId="0" fontId="0" fillId="0" borderId="0" xfId="0" applyAlignment="1">
      <alignment wrapText="1"/>
    </xf>
    <xf numFmtId="0" fontId="17" fillId="0" borderId="0" xfId="0" applyFont="1" applyAlignment="1">
      <alignment horizontal="center" vertical="center"/>
    </xf>
    <xf numFmtId="0" fontId="0" fillId="0" borderId="0" xfId="0" applyAlignment="1">
      <alignment horizontal="center" vertical="center"/>
    </xf>
    <xf numFmtId="0" fontId="28" fillId="12" borderId="1" xfId="0" applyFont="1" applyFill="1" applyBorder="1" applyAlignment="1">
      <alignment horizontal="center" vertical="center" wrapText="1"/>
    </xf>
    <xf numFmtId="0" fontId="27" fillId="5" borderId="6" xfId="0" applyFont="1" applyFill="1" applyBorder="1" applyAlignment="1">
      <alignment horizontal="center" vertical="center" textRotation="90"/>
    </xf>
    <xf numFmtId="0" fontId="27" fillId="10" borderId="6" xfId="0" applyFont="1" applyFill="1" applyBorder="1" applyAlignment="1">
      <alignment horizontal="center" vertical="center" textRotation="90"/>
    </xf>
    <xf numFmtId="0" fontId="27" fillId="11" borderId="6" xfId="0" applyFont="1" applyFill="1" applyBorder="1" applyAlignment="1">
      <alignment horizontal="center" vertical="center" textRotation="90" wrapText="1"/>
    </xf>
    <xf numFmtId="0" fontId="27" fillId="4" borderId="6" xfId="0" applyFont="1" applyFill="1" applyBorder="1" applyAlignment="1">
      <alignment horizontal="center" vertical="center" textRotation="90" wrapText="1"/>
    </xf>
    <xf numFmtId="0" fontId="28" fillId="12" borderId="15"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28" fillId="12" borderId="16" xfId="0" applyFont="1" applyFill="1" applyBorder="1" applyAlignment="1">
      <alignment horizontal="center" vertical="center" wrapText="1"/>
    </xf>
    <xf numFmtId="0" fontId="28" fillId="12" borderId="12" xfId="0" applyFont="1" applyFill="1" applyBorder="1" applyAlignment="1">
      <alignment horizontal="center" vertical="center" wrapText="1"/>
    </xf>
    <xf numFmtId="0" fontId="30" fillId="21" borderId="10" xfId="0" applyFont="1" applyFill="1" applyBorder="1" applyAlignment="1">
      <alignment horizontal="center" vertical="center" wrapText="1"/>
    </xf>
    <xf numFmtId="0" fontId="30" fillId="21" borderId="17" xfId="0" applyFont="1" applyFill="1" applyBorder="1" applyAlignment="1">
      <alignment horizontal="center" vertical="center" wrapText="1"/>
    </xf>
    <xf numFmtId="0" fontId="30" fillId="21" borderId="8"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 xfId="0" applyFont="1" applyBorder="1" applyAlignment="1">
      <alignment horizontal="center" vertical="center" wrapText="1"/>
    </xf>
    <xf numFmtId="0" fontId="30" fillId="14" borderId="10"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8" xfId="0" applyFont="1" applyFill="1" applyBorder="1" applyAlignment="1">
      <alignment horizontal="center" vertical="center" wrapText="1"/>
    </xf>
    <xf numFmtId="0" fontId="30" fillId="20" borderId="10" xfId="0" applyFont="1" applyFill="1" applyBorder="1" applyAlignment="1">
      <alignment horizontal="center" vertical="center" wrapText="1"/>
    </xf>
    <xf numFmtId="0" fontId="30" fillId="20" borderId="17" xfId="0" applyFont="1" applyFill="1" applyBorder="1" applyAlignment="1">
      <alignment horizontal="center" vertical="center" wrapText="1"/>
    </xf>
    <xf numFmtId="0" fontId="30" fillId="20" borderId="8"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19" borderId="17" xfId="0" applyFont="1" applyFill="1" applyBorder="1" applyAlignment="1">
      <alignment horizontal="center" vertical="center" wrapText="1"/>
    </xf>
    <xf numFmtId="0" fontId="30" fillId="19" borderId="8" xfId="0" applyFont="1" applyFill="1" applyBorder="1" applyAlignment="1">
      <alignment horizontal="center" vertical="center" wrapText="1"/>
    </xf>
    <xf numFmtId="0" fontId="30" fillId="18" borderId="10"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8" borderId="8"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5" borderId="17"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1" xfId="0" applyFont="1" applyFill="1" applyBorder="1" applyAlignment="1">
      <alignment horizontal="center" vertical="center"/>
    </xf>
    <xf numFmtId="0" fontId="31" fillId="7" borderId="1" xfId="0" applyFont="1" applyFill="1" applyBorder="1" applyAlignment="1">
      <alignment horizontal="left" vertical="center"/>
    </xf>
    <xf numFmtId="0" fontId="31" fillId="17" borderId="1" xfId="0" applyFont="1" applyFill="1" applyBorder="1" applyAlignment="1">
      <alignment horizontal="left" vertical="center"/>
    </xf>
    <xf numFmtId="0" fontId="31" fillId="4" borderId="1" xfId="0" applyFont="1" applyFill="1" applyBorder="1" applyAlignment="1">
      <alignment horizontal="left" vertical="center"/>
    </xf>
    <xf numFmtId="0" fontId="31" fillId="10" borderId="1" xfId="0" applyFont="1" applyFill="1" applyBorder="1" applyAlignment="1">
      <alignment horizontal="left" vertical="center"/>
    </xf>
    <xf numFmtId="0" fontId="27" fillId="5" borderId="0" xfId="0" applyFont="1" applyFill="1" applyAlignment="1">
      <alignment horizontal="center" vertical="center" textRotation="90"/>
    </xf>
    <xf numFmtId="0" fontId="27" fillId="10" borderId="0" xfId="0" applyFont="1" applyFill="1" applyAlignment="1">
      <alignment horizontal="center" vertical="center" textRotation="90"/>
    </xf>
    <xf numFmtId="0" fontId="27" fillId="11" borderId="0" xfId="0" applyFont="1" applyFill="1" applyAlignment="1">
      <alignment horizontal="center" vertical="center" textRotation="90" wrapText="1"/>
    </xf>
    <xf numFmtId="0" fontId="27" fillId="4" borderId="0" xfId="0" applyFont="1" applyFill="1" applyAlignment="1">
      <alignment horizontal="center" vertical="center" textRotation="90" wrapText="1"/>
    </xf>
    <xf numFmtId="0" fontId="29" fillId="12" borderId="18" xfId="0" applyFont="1" applyFill="1" applyBorder="1" applyAlignment="1">
      <alignment horizontal="left" vertical="center" wrapText="1"/>
    </xf>
    <xf numFmtId="0" fontId="29" fillId="12" borderId="19" xfId="0" applyFont="1" applyFill="1" applyBorder="1" applyAlignment="1">
      <alignment horizontal="left" vertical="center"/>
    </xf>
    <xf numFmtId="0" fontId="31" fillId="16" borderId="1" xfId="0" applyFont="1" applyFill="1" applyBorder="1" applyAlignment="1">
      <alignment horizontal="left" vertical="center"/>
    </xf>
    <xf numFmtId="0" fontId="31" fillId="5" borderId="1" xfId="0" applyFont="1" applyFill="1" applyBorder="1" applyAlignment="1">
      <alignment horizontal="left" vertical="center"/>
    </xf>
    <xf numFmtId="0" fontId="31" fillId="17" borderId="7" xfId="0" applyFont="1" applyFill="1" applyBorder="1" applyAlignment="1">
      <alignment horizontal="left" vertical="center"/>
    </xf>
    <xf numFmtId="0" fontId="31" fillId="17" borderId="2" xfId="0" applyFont="1" applyFill="1" applyBorder="1" applyAlignment="1">
      <alignment horizontal="left" vertical="center"/>
    </xf>
    <xf numFmtId="0" fontId="31" fillId="17" borderId="9" xfId="0" applyFont="1" applyFill="1" applyBorder="1" applyAlignment="1">
      <alignment horizontal="left" vertical="center"/>
    </xf>
    <xf numFmtId="0" fontId="29" fillId="12" borderId="19" xfId="0" applyFont="1" applyFill="1" applyBorder="1" applyAlignment="1">
      <alignment horizontal="left" vertical="center" wrapText="1"/>
    </xf>
    <xf numFmtId="0" fontId="31" fillId="7" borderId="7" xfId="0" applyFont="1" applyFill="1" applyBorder="1" applyAlignment="1">
      <alignment horizontal="left" vertical="center"/>
    </xf>
    <xf numFmtId="0" fontId="31" fillId="7" borderId="2" xfId="0" applyFont="1" applyFill="1" applyBorder="1" applyAlignment="1">
      <alignment horizontal="left" vertical="center"/>
    </xf>
    <xf numFmtId="0" fontId="31" fillId="7" borderId="9" xfId="0" applyFont="1" applyFill="1" applyBorder="1" applyAlignment="1">
      <alignment horizontal="left" vertical="center"/>
    </xf>
    <xf numFmtId="0" fontId="31" fillId="10" borderId="7" xfId="0" applyFont="1" applyFill="1" applyBorder="1" applyAlignment="1">
      <alignment horizontal="left" vertical="center"/>
    </xf>
    <xf numFmtId="0" fontId="31" fillId="10" borderId="2" xfId="0" applyFont="1" applyFill="1" applyBorder="1" applyAlignment="1">
      <alignment horizontal="left" vertical="center"/>
    </xf>
    <xf numFmtId="0" fontId="31" fillId="10" borderId="9" xfId="0" applyFont="1" applyFill="1" applyBorder="1" applyAlignment="1">
      <alignment horizontal="left" vertical="center"/>
    </xf>
    <xf numFmtId="0" fontId="31" fillId="4" borderId="7" xfId="0" applyFont="1" applyFill="1" applyBorder="1" applyAlignment="1">
      <alignment horizontal="left" vertical="center"/>
    </xf>
    <xf numFmtId="0" fontId="31" fillId="4" borderId="2" xfId="0" applyFont="1" applyFill="1" applyBorder="1" applyAlignment="1">
      <alignment horizontal="left" vertical="center"/>
    </xf>
    <xf numFmtId="0" fontId="31" fillId="4" borderId="9" xfId="0" applyFont="1" applyFill="1" applyBorder="1" applyAlignment="1">
      <alignment horizontal="left" vertical="center"/>
    </xf>
    <xf numFmtId="0" fontId="31" fillId="16" borderId="7" xfId="0" applyFont="1" applyFill="1" applyBorder="1" applyAlignment="1">
      <alignment horizontal="left" vertical="center"/>
    </xf>
    <xf numFmtId="0" fontId="31" fillId="16" borderId="2" xfId="0" applyFont="1" applyFill="1" applyBorder="1" applyAlignment="1">
      <alignment horizontal="left" vertical="center"/>
    </xf>
    <xf numFmtId="0" fontId="31" fillId="16" borderId="9" xfId="0" applyFont="1" applyFill="1" applyBorder="1" applyAlignment="1">
      <alignment horizontal="left" vertical="center"/>
    </xf>
    <xf numFmtId="0" fontId="23" fillId="28" borderId="30" xfId="0" applyFont="1" applyFill="1" applyBorder="1" applyAlignment="1">
      <alignment horizontal="left" vertical="center"/>
    </xf>
    <xf numFmtId="0" fontId="23" fillId="28" borderId="31" xfId="0" applyFont="1" applyFill="1" applyBorder="1" applyAlignment="1">
      <alignment horizontal="lef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23" fillId="28" borderId="33" xfId="0" applyFont="1" applyFill="1" applyBorder="1" applyAlignment="1">
      <alignment horizontal="left" vertical="center"/>
    </xf>
    <xf numFmtId="0" fontId="23" fillId="28" borderId="34" xfId="0" applyFont="1"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3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21" xfId="0" quotePrefix="1" applyBorder="1" applyAlignment="1">
      <alignment horizontal="left" vertical="center" wrapText="1"/>
    </xf>
    <xf numFmtId="0" fontId="0" fillId="0" borderId="0" xfId="0" quotePrefix="1" applyAlignment="1">
      <alignment horizontal="left" vertical="center" wrapText="1"/>
    </xf>
    <xf numFmtId="0" fontId="0" fillId="0" borderId="26" xfId="0" quotePrefix="1" applyBorder="1" applyAlignment="1">
      <alignment horizontal="left" vertical="center" wrapText="1"/>
    </xf>
    <xf numFmtId="0" fontId="0" fillId="0" borderId="27" xfId="0" quotePrefix="1" applyBorder="1" applyAlignment="1">
      <alignment horizontal="left" vertical="center" wrapText="1"/>
    </xf>
    <xf numFmtId="0" fontId="0" fillId="0" borderId="22" xfId="0" quotePrefix="1" applyBorder="1" applyAlignment="1">
      <alignment horizontal="left" vertical="center" wrapText="1"/>
    </xf>
    <xf numFmtId="0" fontId="24" fillId="29" borderId="23" xfId="0" applyFont="1" applyFill="1" applyBorder="1" applyAlignment="1">
      <alignment horizontal="left"/>
    </xf>
    <xf numFmtId="0" fontId="24" fillId="29" borderId="24" xfId="0" applyFont="1" applyFill="1" applyBorder="1" applyAlignment="1">
      <alignment horizontal="left"/>
    </xf>
    <xf numFmtId="0" fontId="24" fillId="29" borderId="29" xfId="0" applyFont="1" applyFill="1" applyBorder="1" applyAlignment="1">
      <alignment horizontal="left"/>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24" fillId="29" borderId="39" xfId="0" applyFont="1" applyFill="1" applyBorder="1" applyAlignment="1">
      <alignment horizontal="left"/>
    </xf>
    <xf numFmtId="0" fontId="24" fillId="29" borderId="40" xfId="0" applyFont="1" applyFill="1" applyBorder="1" applyAlignment="1">
      <alignment horizontal="left"/>
    </xf>
    <xf numFmtId="0" fontId="24" fillId="29" borderId="41" xfId="0" applyFont="1" applyFill="1" applyBorder="1" applyAlignment="1">
      <alignment horizontal="left"/>
    </xf>
    <xf numFmtId="0" fontId="24" fillId="29" borderId="42" xfId="0" applyFont="1" applyFill="1" applyBorder="1" applyAlignment="1">
      <alignment horizontal="left"/>
    </xf>
    <xf numFmtId="0" fontId="24" fillId="29" borderId="43" xfId="0" applyFont="1" applyFill="1" applyBorder="1" applyAlignment="1">
      <alignment horizontal="left"/>
    </xf>
    <xf numFmtId="0" fontId="33" fillId="0" borderId="21" xfId="0" applyFont="1" applyBorder="1" applyAlignment="1">
      <alignment horizontal="left" vertical="center" wrapText="1"/>
    </xf>
    <xf numFmtId="0" fontId="33" fillId="0" borderId="0" xfId="0" applyFont="1" applyAlignment="1">
      <alignment horizontal="left" vertical="center" wrapText="1"/>
    </xf>
    <xf numFmtId="0" fontId="33" fillId="0" borderId="26" xfId="0" applyFont="1" applyBorder="1" applyAlignment="1">
      <alignment horizontal="left" vertical="center" wrapText="1"/>
    </xf>
    <xf numFmtId="0" fontId="0" fillId="2" borderId="27" xfId="0" applyFill="1" applyBorder="1" applyAlignment="1">
      <alignment horizontal="left" vertical="center" wrapText="1"/>
    </xf>
    <xf numFmtId="0" fontId="0" fillId="2" borderId="0" xfId="0" applyFill="1" applyAlignment="1">
      <alignment horizontal="left" vertical="center" wrapText="1"/>
    </xf>
    <xf numFmtId="0" fontId="0" fillId="2" borderId="22" xfId="0" applyFill="1" applyBorder="1" applyAlignment="1">
      <alignment horizontal="left" vertical="center" wrapText="1"/>
    </xf>
    <xf numFmtId="0" fontId="0" fillId="0" borderId="44" xfId="0" quotePrefix="1" applyBorder="1" applyAlignment="1">
      <alignment horizontal="center" vertical="center" wrapText="1"/>
    </xf>
    <xf numFmtId="0" fontId="0" fillId="0" borderId="45"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33" fillId="0" borderId="21" xfId="0" quotePrefix="1" applyFont="1" applyBorder="1" applyAlignment="1">
      <alignment horizontal="left" vertical="center" wrapText="1"/>
    </xf>
    <xf numFmtId="0" fontId="33" fillId="0" borderId="0" xfId="0" quotePrefix="1" applyFont="1" applyAlignment="1">
      <alignment horizontal="left" vertical="center" wrapText="1"/>
    </xf>
    <xf numFmtId="0" fontId="33" fillId="0" borderId="26" xfId="0" quotePrefix="1" applyFont="1" applyBorder="1" applyAlignment="1">
      <alignment horizontal="left" vertical="center" wrapText="1"/>
    </xf>
    <xf numFmtId="0" fontId="0" fillId="0" borderId="28" xfId="0" quotePrefix="1" applyBorder="1" applyAlignment="1">
      <alignment horizontal="left" vertical="center" wrapText="1"/>
    </xf>
    <xf numFmtId="0" fontId="0" fillId="0" borderId="24" xfId="0" quotePrefix="1" applyBorder="1" applyAlignment="1">
      <alignment horizontal="left" vertical="center" wrapText="1"/>
    </xf>
    <xf numFmtId="0" fontId="0" fillId="0" borderId="29" xfId="0" quotePrefix="1" applyBorder="1" applyAlignment="1">
      <alignment horizontal="left" vertical="center" wrapText="1"/>
    </xf>
    <xf numFmtId="0" fontId="33" fillId="0" borderId="23" xfId="0" quotePrefix="1" applyFont="1" applyBorder="1" applyAlignment="1">
      <alignment horizontal="left" vertical="center" wrapText="1"/>
    </xf>
    <xf numFmtId="0" fontId="33" fillId="0" borderId="24" xfId="0" quotePrefix="1" applyFont="1" applyBorder="1" applyAlignment="1">
      <alignment horizontal="left" vertical="center" wrapText="1"/>
    </xf>
    <xf numFmtId="0" fontId="33" fillId="0" borderId="25" xfId="0" quotePrefix="1" applyFont="1" applyBorder="1" applyAlignment="1">
      <alignment horizontal="left" vertical="center" wrapText="1"/>
    </xf>
    <xf numFmtId="0" fontId="23" fillId="28" borderId="44" xfId="0" applyFont="1" applyFill="1" applyBorder="1" applyAlignment="1">
      <alignment horizontal="center" vertical="center"/>
    </xf>
    <xf numFmtId="0" fontId="23" fillId="28" borderId="45" xfId="0" applyFont="1" applyFill="1" applyBorder="1" applyAlignment="1">
      <alignment horizontal="center" vertical="center"/>
    </xf>
    <xf numFmtId="0" fontId="23" fillId="28" borderId="46" xfId="0" applyFont="1" applyFill="1" applyBorder="1" applyAlignment="1">
      <alignment horizontal="center" vertical="center"/>
    </xf>
    <xf numFmtId="0" fontId="0" fillId="0" borderId="44" xfId="0" applyBorder="1" applyAlignment="1">
      <alignment horizontal="center" vertical="center" wrapText="1"/>
    </xf>
    <xf numFmtId="0" fontId="0" fillId="0" borderId="21" xfId="0" quotePrefix="1" applyBorder="1" applyAlignment="1">
      <alignment horizontal="center" vertical="center" wrapText="1"/>
    </xf>
    <xf numFmtId="0" fontId="0" fillId="0" borderId="0" xfId="0" quotePrefix="1" applyAlignment="1">
      <alignment horizontal="center" vertical="center" wrapText="1"/>
    </xf>
    <xf numFmtId="0" fontId="0" fillId="0" borderId="26" xfId="0" quotePrefix="1" applyBorder="1" applyAlignment="1">
      <alignment horizontal="center" vertical="center" wrapText="1"/>
    </xf>
    <xf numFmtId="0" fontId="0" fillId="0" borderId="27" xfId="0" quotePrefix="1" applyBorder="1" applyAlignment="1">
      <alignment horizontal="center" vertical="center" wrapText="1"/>
    </xf>
    <xf numFmtId="0" fontId="0" fillId="0" borderId="22" xfId="0" quotePrefix="1" applyBorder="1" applyAlignment="1">
      <alignment horizontal="center" vertical="center" wrapText="1"/>
    </xf>
    <xf numFmtId="0" fontId="0" fillId="0" borderId="45" xfId="0" quotePrefix="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xf>
    <xf numFmtId="0" fontId="36" fillId="0" borderId="47" xfId="0" applyFont="1" applyBorder="1" applyAlignment="1">
      <alignment horizontal="center" vertical="center" wrapText="1"/>
    </xf>
    <xf numFmtId="0" fontId="36" fillId="0" borderId="47" xfId="0" applyFont="1" applyBorder="1" applyAlignment="1">
      <alignment horizontal="center" vertical="center"/>
    </xf>
    <xf numFmtId="0" fontId="0" fillId="0" borderId="47" xfId="0" applyBorder="1" applyAlignment="1">
      <alignment horizontal="center" vertical="center"/>
    </xf>
    <xf numFmtId="0" fontId="31" fillId="29" borderId="21" xfId="0" applyFont="1" applyFill="1" applyBorder="1" applyAlignment="1">
      <alignment horizontal="left"/>
    </xf>
    <xf numFmtId="0" fontId="31" fillId="29" borderId="0" xfId="0" applyFont="1" applyFill="1" applyAlignment="1">
      <alignment horizontal="left"/>
    </xf>
    <xf numFmtId="0" fontId="31" fillId="29" borderId="22" xfId="0" applyFont="1" applyFill="1" applyBorder="1" applyAlignment="1">
      <alignment horizontal="left"/>
    </xf>
    <xf numFmtId="0" fontId="38" fillId="2" borderId="21" xfId="0" applyFont="1" applyFill="1" applyBorder="1" applyAlignment="1">
      <alignment horizontal="center" vertical="center" wrapText="1"/>
    </xf>
    <xf numFmtId="0" fontId="38" fillId="2" borderId="0" xfId="0" applyFont="1" applyFill="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24" fillId="29" borderId="21" xfId="0" applyFont="1" applyFill="1" applyBorder="1" applyAlignment="1">
      <alignment horizontal="left"/>
    </xf>
    <xf numFmtId="0" fontId="24" fillId="29" borderId="0" xfId="0" applyFont="1" applyFill="1" applyAlignment="1">
      <alignment horizontal="left"/>
    </xf>
    <xf numFmtId="0" fontId="24" fillId="29" borderId="22" xfId="0" applyFont="1" applyFill="1" applyBorder="1" applyAlignment="1">
      <alignment horizontal="left"/>
    </xf>
    <xf numFmtId="0" fontId="0" fillId="0" borderId="0" xfId="0" applyAlignment="1">
      <alignment horizontal="left" vertical="center"/>
    </xf>
    <xf numFmtId="0" fontId="0" fillId="0" borderId="22" xfId="0" applyBorder="1" applyAlignment="1">
      <alignment horizontal="left" vertical="center"/>
    </xf>
    <xf numFmtId="0" fontId="35" fillId="0" borderId="21" xfId="13" quotePrefix="1" applyFont="1" applyFill="1" applyBorder="1" applyAlignment="1" applyProtection="1">
      <alignment horizontal="left" vertical="center" wrapText="1"/>
    </xf>
    <xf numFmtId="0" fontId="0" fillId="0" borderId="21"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2" borderId="21" xfId="0" quotePrefix="1" applyFill="1" applyBorder="1" applyAlignment="1">
      <alignment horizontal="left" vertical="center" wrapText="1"/>
    </xf>
    <xf numFmtId="0" fontId="0" fillId="2" borderId="26" xfId="0" applyFill="1" applyBorder="1" applyAlignment="1">
      <alignment horizontal="left" vertical="center" wrapText="1"/>
    </xf>
    <xf numFmtId="0" fontId="0" fillId="2" borderId="27" xfId="0" quotePrefix="1" applyFill="1" applyBorder="1" applyAlignment="1">
      <alignment horizontal="left" vertical="center" wrapText="1"/>
    </xf>
    <xf numFmtId="0" fontId="0" fillId="2" borderId="37" xfId="0" applyFill="1" applyBorder="1" applyAlignment="1">
      <alignment horizontal="center" vertical="center"/>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0" fillId="2" borderId="3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8" xfId="0" applyFill="1" applyBorder="1" applyAlignment="1">
      <alignment horizontal="center" vertical="center" wrapText="1"/>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2" borderId="43"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21" xfId="0" applyFill="1" applyBorder="1" applyAlignment="1">
      <alignment horizontal="left" vertical="center" wrapText="1"/>
    </xf>
    <xf numFmtId="0" fontId="24" fillId="29" borderId="26" xfId="0" applyFont="1" applyFill="1" applyBorder="1" applyAlignment="1">
      <alignment horizontal="left"/>
    </xf>
    <xf numFmtId="0" fontId="0" fillId="2" borderId="0" xfId="0" quotePrefix="1" applyFill="1" applyAlignment="1">
      <alignment horizontal="left" vertical="center" wrapText="1"/>
    </xf>
    <xf numFmtId="0" fontId="0" fillId="2" borderId="22" xfId="0" quotePrefix="1" applyFill="1" applyBorder="1" applyAlignment="1">
      <alignment horizontal="left" vertical="center" wrapText="1"/>
    </xf>
    <xf numFmtId="0" fontId="0" fillId="2" borderId="28" xfId="0" quotePrefix="1" applyFill="1" applyBorder="1" applyAlignment="1">
      <alignment horizontal="left" vertical="center" wrapText="1"/>
    </xf>
    <xf numFmtId="0" fontId="0" fillId="2" borderId="24" xfId="0" quotePrefix="1" applyFill="1" applyBorder="1" applyAlignment="1">
      <alignment horizontal="left" vertical="center" wrapText="1"/>
    </xf>
    <xf numFmtId="0" fontId="0" fillId="2" borderId="29" xfId="0" quotePrefix="1" applyFill="1" applyBorder="1" applyAlignment="1">
      <alignment horizontal="left"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37" fillId="0" borderId="44" xfId="0" quotePrefix="1" applyFont="1" applyBorder="1" applyAlignment="1">
      <alignment horizontal="center" vertical="center" wrapText="1"/>
    </xf>
    <xf numFmtId="0" fontId="17" fillId="0" borderId="45" xfId="0" applyFont="1" applyBorder="1" applyAlignment="1">
      <alignment horizontal="center" vertical="center" wrapText="1"/>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9" fillId="2" borderId="21" xfId="13" quotePrefix="1" applyFont="1" applyFill="1" applyBorder="1" applyAlignment="1" applyProtection="1">
      <alignment horizontal="left" vertical="center" wrapText="1"/>
    </xf>
    <xf numFmtId="0" fontId="37" fillId="2" borderId="0" xfId="0" applyFont="1" applyFill="1" applyAlignment="1">
      <alignment horizontal="left" vertical="center"/>
    </xf>
    <xf numFmtId="0" fontId="37" fillId="2" borderId="22" xfId="0" applyFont="1" applyFill="1" applyBorder="1" applyAlignment="1">
      <alignment horizontal="left" vertical="center"/>
    </xf>
    <xf numFmtId="0" fontId="37" fillId="2" borderId="21" xfId="0" applyFont="1" applyFill="1" applyBorder="1" applyAlignment="1">
      <alignment horizontal="left" vertical="center"/>
    </xf>
    <xf numFmtId="0" fontId="0" fillId="0" borderId="31" xfId="0" applyBorder="1" applyAlignment="1">
      <alignment horizontal="left" vertical="top" wrapText="1"/>
    </xf>
    <xf numFmtId="0" fontId="0" fillId="0" borderId="31" xfId="0" applyBorder="1" applyAlignment="1">
      <alignment horizontal="left" vertical="top"/>
    </xf>
    <xf numFmtId="0" fontId="0" fillId="0" borderId="32" xfId="0" applyBorder="1" applyAlignment="1">
      <alignment horizontal="left" vertical="top"/>
    </xf>
    <xf numFmtId="0" fontId="35" fillId="2" borderId="21" xfId="13" quotePrefix="1" applyFont="1" applyFill="1" applyBorder="1" applyAlignment="1" applyProtection="1">
      <alignment horizontal="left" vertical="center" wrapText="1"/>
    </xf>
    <xf numFmtId="0" fontId="0" fillId="2" borderId="21" xfId="0" applyFill="1" applyBorder="1" applyAlignment="1">
      <alignment horizontal="left" vertical="center"/>
    </xf>
    <xf numFmtId="0" fontId="31" fillId="30" borderId="21" xfId="0" applyFont="1" applyFill="1" applyBorder="1" applyAlignment="1">
      <alignment horizontal="left"/>
    </xf>
    <xf numFmtId="0" fontId="31" fillId="30" borderId="0" xfId="0" applyFont="1" applyFill="1" applyAlignment="1">
      <alignment horizontal="left"/>
    </xf>
    <xf numFmtId="0" fontId="31" fillId="30" borderId="22" xfId="0" applyFont="1" applyFill="1" applyBorder="1" applyAlignment="1">
      <alignment horizontal="left"/>
    </xf>
    <xf numFmtId="0" fontId="24" fillId="30" borderId="21" xfId="0" applyFont="1" applyFill="1" applyBorder="1" applyAlignment="1">
      <alignment horizontal="left"/>
    </xf>
    <xf numFmtId="0" fontId="24" fillId="30" borderId="0" xfId="0" applyFont="1" applyFill="1" applyAlignment="1">
      <alignment horizontal="left"/>
    </xf>
    <xf numFmtId="0" fontId="24" fillId="30" borderId="22" xfId="0" applyFont="1" applyFill="1" applyBorder="1" applyAlignment="1">
      <alignment horizontal="left"/>
    </xf>
    <xf numFmtId="0" fontId="1" fillId="2" borderId="21" xfId="13" applyFont="1" applyFill="1" applyBorder="1" applyAlignment="1" applyProtection="1">
      <alignment horizontal="left" vertical="top" wrapText="1"/>
    </xf>
    <xf numFmtId="0" fontId="0" fillId="2" borderId="0" xfId="0" applyFill="1" applyAlignment="1">
      <alignment horizontal="left" vertical="top"/>
    </xf>
    <xf numFmtId="0" fontId="0" fillId="2" borderId="22" xfId="0" applyFill="1" applyBorder="1" applyAlignment="1">
      <alignment horizontal="left" vertical="top"/>
    </xf>
    <xf numFmtId="0" fontId="0" fillId="2" borderId="21" xfId="0" applyFill="1" applyBorder="1" applyAlignment="1">
      <alignment horizontal="left" vertical="top"/>
    </xf>
    <xf numFmtId="0" fontId="23" fillId="31" borderId="44" xfId="0" applyFont="1" applyFill="1" applyBorder="1" applyAlignment="1">
      <alignment horizontal="center" vertical="center"/>
    </xf>
    <xf numFmtId="0" fontId="23" fillId="31" borderId="45" xfId="0" applyFont="1" applyFill="1" applyBorder="1" applyAlignment="1">
      <alignment horizontal="center" vertical="center"/>
    </xf>
    <xf numFmtId="0" fontId="23" fillId="31" borderId="46" xfId="0" applyFont="1" applyFill="1" applyBorder="1" applyAlignment="1">
      <alignment horizontal="center" vertical="center"/>
    </xf>
    <xf numFmtId="0" fontId="0" fillId="2" borderId="0" xfId="0" applyFill="1" applyAlignment="1">
      <alignment horizontal="left" vertical="top" wrapText="1"/>
    </xf>
    <xf numFmtId="0" fontId="24" fillId="30" borderId="26" xfId="0" applyFont="1" applyFill="1" applyBorder="1" applyAlignment="1">
      <alignment horizontal="left"/>
    </xf>
    <xf numFmtId="0" fontId="24" fillId="30" borderId="39" xfId="0" applyFont="1" applyFill="1" applyBorder="1" applyAlignment="1">
      <alignment horizontal="left"/>
    </xf>
    <xf numFmtId="0" fontId="24" fillId="30" borderId="40" xfId="0" applyFont="1" applyFill="1" applyBorder="1" applyAlignment="1">
      <alignment horizontal="left"/>
    </xf>
    <xf numFmtId="0" fontId="24" fillId="30" borderId="42" xfId="0" applyFont="1" applyFill="1" applyBorder="1" applyAlignment="1">
      <alignment horizontal="left"/>
    </xf>
    <xf numFmtId="0" fontId="24" fillId="30" borderId="43" xfId="0" applyFont="1" applyFill="1" applyBorder="1" applyAlignment="1">
      <alignment horizontal="left"/>
    </xf>
    <xf numFmtId="0" fontId="24" fillId="30" borderId="41" xfId="0" applyFont="1" applyFill="1" applyBorder="1" applyAlignment="1">
      <alignment horizontal="left"/>
    </xf>
    <xf numFmtId="0" fontId="23" fillId="31" borderId="30" xfId="0" applyFont="1" applyFill="1" applyBorder="1" applyAlignment="1">
      <alignment horizontal="left" vertical="center"/>
    </xf>
    <xf numFmtId="0" fontId="23" fillId="31" borderId="31" xfId="0" applyFont="1" applyFill="1" applyBorder="1" applyAlignment="1">
      <alignment horizontal="left" vertical="center"/>
    </xf>
    <xf numFmtId="0" fontId="23" fillId="31" borderId="33" xfId="0" applyFont="1" applyFill="1" applyBorder="1" applyAlignment="1">
      <alignment horizontal="left" vertical="center"/>
    </xf>
    <xf numFmtId="0" fontId="23" fillId="31" borderId="34" xfId="0" applyFont="1" applyFill="1" applyBorder="1" applyAlignment="1">
      <alignment horizontal="left" vertical="center"/>
    </xf>
    <xf numFmtId="0" fontId="0" fillId="0" borderId="0" xfId="0" applyAlignment="1">
      <alignment horizontal="left" vertical="center" wrapText="1"/>
    </xf>
    <xf numFmtId="0" fontId="0" fillId="0" borderId="22" xfId="0" applyBorder="1" applyAlignment="1">
      <alignment horizontal="left" vertical="center" wrapText="1"/>
    </xf>
    <xf numFmtId="0" fontId="1" fillId="2" borderId="21" xfId="13" applyFont="1" applyFill="1" applyBorder="1" applyAlignment="1" applyProtection="1">
      <alignment horizontal="left" vertical="center" wrapText="1"/>
    </xf>
    <xf numFmtId="0" fontId="23" fillId="2" borderId="31" xfId="0" applyFont="1" applyFill="1" applyBorder="1" applyAlignment="1">
      <alignment horizontal="left" vertical="center"/>
    </xf>
    <xf numFmtId="0" fontId="23" fillId="2" borderId="32" xfId="0" applyFont="1" applyFill="1" applyBorder="1" applyAlignment="1">
      <alignment horizontal="left" vertical="center"/>
    </xf>
    <xf numFmtId="0" fontId="23" fillId="32" borderId="30" xfId="0" applyFont="1" applyFill="1" applyBorder="1" applyAlignment="1">
      <alignment horizontal="left" vertical="center"/>
    </xf>
    <xf numFmtId="0" fontId="23" fillId="32" borderId="31" xfId="0" applyFont="1" applyFill="1" applyBorder="1" applyAlignment="1">
      <alignment horizontal="left" vertical="center"/>
    </xf>
    <xf numFmtId="0" fontId="23" fillId="32" borderId="33" xfId="0" applyFont="1" applyFill="1" applyBorder="1" applyAlignment="1">
      <alignment horizontal="left" vertical="center"/>
    </xf>
    <xf numFmtId="0" fontId="23" fillId="32" borderId="34" xfId="0" applyFont="1" applyFill="1" applyBorder="1" applyAlignment="1">
      <alignment horizontal="left" vertical="center"/>
    </xf>
    <xf numFmtId="0" fontId="0" fillId="0" borderId="34" xfId="0" quotePrefix="1" applyBorder="1" applyAlignment="1">
      <alignment horizontal="left" vertical="center"/>
    </xf>
    <xf numFmtId="0" fontId="24" fillId="10" borderId="21" xfId="0" applyFont="1" applyFill="1" applyBorder="1" applyAlignment="1">
      <alignment horizontal="left"/>
    </xf>
    <xf numFmtId="0" fontId="24" fillId="10" borderId="0" xfId="0" applyFont="1" applyFill="1" applyAlignment="1">
      <alignment horizontal="left"/>
    </xf>
    <xf numFmtId="0" fontId="24" fillId="10" borderId="22" xfId="0" applyFont="1" applyFill="1" applyBorder="1" applyAlignment="1">
      <alignment horizontal="left"/>
    </xf>
    <xf numFmtId="0" fontId="24" fillId="10" borderId="39" xfId="0" applyFont="1" applyFill="1" applyBorder="1" applyAlignment="1">
      <alignment horizontal="left"/>
    </xf>
    <xf numFmtId="0" fontId="24" fillId="10" borderId="40" xfId="0" applyFont="1" applyFill="1" applyBorder="1" applyAlignment="1">
      <alignment horizontal="left"/>
    </xf>
    <xf numFmtId="0" fontId="24" fillId="10" borderId="42" xfId="0" applyFont="1" applyFill="1" applyBorder="1" applyAlignment="1">
      <alignment horizontal="left"/>
    </xf>
    <xf numFmtId="0" fontId="24" fillId="10" borderId="43" xfId="0" applyFont="1" applyFill="1" applyBorder="1" applyAlignment="1">
      <alignment horizontal="left"/>
    </xf>
    <xf numFmtId="0" fontId="24" fillId="10" borderId="41" xfId="0" applyFont="1" applyFill="1" applyBorder="1" applyAlignment="1">
      <alignment horizontal="left"/>
    </xf>
    <xf numFmtId="0" fontId="33" fillId="2" borderId="21"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6" xfId="0" applyFont="1" applyFill="1" applyBorder="1" applyAlignment="1">
      <alignment horizontal="left" vertical="center" wrapText="1"/>
    </xf>
    <xf numFmtId="0" fontId="24" fillId="10" borderId="26" xfId="0" applyFont="1" applyFill="1" applyBorder="1" applyAlignment="1">
      <alignment horizontal="left"/>
    </xf>
    <xf numFmtId="0" fontId="23" fillId="20" borderId="44" xfId="0" applyFont="1" applyFill="1" applyBorder="1" applyAlignment="1">
      <alignment horizontal="center" vertical="center"/>
    </xf>
    <xf numFmtId="0" fontId="23" fillId="20" borderId="45" xfId="0" applyFont="1" applyFill="1" applyBorder="1" applyAlignment="1">
      <alignment horizontal="center" vertical="center"/>
    </xf>
    <xf numFmtId="0" fontId="23" fillId="20" borderId="46" xfId="0" applyFont="1" applyFill="1" applyBorder="1" applyAlignment="1">
      <alignment horizontal="center" vertical="center"/>
    </xf>
    <xf numFmtId="0" fontId="31" fillId="10" borderId="21" xfId="0" applyFont="1" applyFill="1" applyBorder="1" applyAlignment="1">
      <alignment horizontal="left"/>
    </xf>
    <xf numFmtId="0" fontId="31" fillId="10" borderId="0" xfId="0" applyFont="1" applyFill="1" applyAlignment="1">
      <alignment horizontal="left"/>
    </xf>
    <xf numFmtId="0" fontId="31" fillId="10" borderId="22" xfId="0" applyFont="1" applyFill="1" applyBorder="1" applyAlignment="1">
      <alignment horizontal="left"/>
    </xf>
    <xf numFmtId="0" fontId="0" fillId="0" borderId="26" xfId="0" applyBorder="1" applyAlignment="1">
      <alignment horizontal="left" vertical="center" wrapText="1"/>
    </xf>
    <xf numFmtId="0" fontId="23" fillId="15" borderId="30" xfId="0" applyFont="1" applyFill="1" applyBorder="1" applyAlignment="1">
      <alignment horizontal="left" vertical="center"/>
    </xf>
    <xf numFmtId="0" fontId="23" fillId="15" borderId="31" xfId="0" applyFont="1" applyFill="1" applyBorder="1" applyAlignment="1">
      <alignment horizontal="left" vertical="center"/>
    </xf>
    <xf numFmtId="0" fontId="23" fillId="15" borderId="33" xfId="0" applyFont="1" applyFill="1" applyBorder="1" applyAlignment="1">
      <alignment horizontal="left" vertical="center"/>
    </xf>
    <xf numFmtId="0" fontId="23" fillId="15" borderId="34" xfId="0" applyFont="1" applyFill="1" applyBorder="1" applyAlignment="1">
      <alignment horizontal="left" vertical="center"/>
    </xf>
    <xf numFmtId="0" fontId="24" fillId="33" borderId="21" xfId="0" applyFont="1" applyFill="1" applyBorder="1" applyAlignment="1">
      <alignment horizontal="left"/>
    </xf>
    <xf numFmtId="0" fontId="24" fillId="33" borderId="0" xfId="0" applyFont="1" applyFill="1" applyAlignment="1">
      <alignment horizontal="left"/>
    </xf>
    <xf numFmtId="0" fontId="24" fillId="33" borderId="22" xfId="0" applyFont="1" applyFill="1" applyBorder="1" applyAlignment="1">
      <alignment horizontal="left"/>
    </xf>
    <xf numFmtId="0" fontId="24" fillId="33" borderId="39" xfId="0" applyFont="1" applyFill="1" applyBorder="1" applyAlignment="1">
      <alignment horizontal="left"/>
    </xf>
    <xf numFmtId="0" fontId="24" fillId="33" borderId="40" xfId="0" applyFont="1" applyFill="1" applyBorder="1" applyAlignment="1">
      <alignment horizontal="left"/>
    </xf>
    <xf numFmtId="0" fontId="24" fillId="33" borderId="42" xfId="0" applyFont="1" applyFill="1" applyBorder="1" applyAlignment="1">
      <alignment horizontal="left"/>
    </xf>
    <xf numFmtId="0" fontId="24" fillId="33" borderId="43" xfId="0" applyFont="1" applyFill="1" applyBorder="1" applyAlignment="1">
      <alignment horizontal="left"/>
    </xf>
    <xf numFmtId="0" fontId="24" fillId="33" borderId="41" xfId="0" applyFont="1" applyFill="1" applyBorder="1" applyAlignment="1">
      <alignment horizontal="left"/>
    </xf>
    <xf numFmtId="0" fontId="24" fillId="33" borderId="26" xfId="0" applyFont="1" applyFill="1" applyBorder="1" applyAlignment="1">
      <alignment horizontal="left"/>
    </xf>
    <xf numFmtId="0" fontId="23" fillId="15" borderId="44" xfId="0" applyFont="1" applyFill="1" applyBorder="1" applyAlignment="1">
      <alignment horizontal="center" vertical="center"/>
    </xf>
    <xf numFmtId="0" fontId="23" fillId="15" borderId="45" xfId="0" applyFont="1" applyFill="1" applyBorder="1" applyAlignment="1">
      <alignment horizontal="center" vertical="center"/>
    </xf>
    <xf numFmtId="0" fontId="23" fillId="15" borderId="46" xfId="0" applyFont="1" applyFill="1" applyBorder="1" applyAlignment="1">
      <alignment horizontal="center" vertical="center"/>
    </xf>
    <xf numFmtId="0" fontId="31" fillId="33" borderId="21" xfId="0" applyFont="1" applyFill="1" applyBorder="1" applyAlignment="1">
      <alignment horizontal="left"/>
    </xf>
    <xf numFmtId="0" fontId="31" fillId="33" borderId="0" xfId="0" applyFont="1" applyFill="1" applyAlignment="1">
      <alignment horizontal="left"/>
    </xf>
    <xf numFmtId="0" fontId="31" fillId="33" borderId="22" xfId="0" applyFont="1" applyFill="1" applyBorder="1" applyAlignment="1">
      <alignment horizontal="left"/>
    </xf>
    <xf numFmtId="0" fontId="0" fillId="2" borderId="26" xfId="0" quotePrefix="1" applyFill="1" applyBorder="1" applyAlignment="1">
      <alignment horizontal="left" vertical="center" wrapText="1"/>
    </xf>
    <xf numFmtId="0" fontId="0" fillId="2" borderId="48" xfId="0" applyFill="1" applyBorder="1" applyAlignment="1">
      <alignment horizontal="center" vertical="center"/>
    </xf>
    <xf numFmtId="0" fontId="33" fillId="2" borderId="21" xfId="0" quotePrefix="1" applyFont="1" applyFill="1" applyBorder="1" applyAlignment="1">
      <alignment horizontal="left" vertical="center" wrapText="1"/>
    </xf>
    <xf numFmtId="0" fontId="23" fillId="18" borderId="30" xfId="0" applyFont="1" applyFill="1" applyBorder="1" applyAlignment="1">
      <alignment horizontal="left" vertical="center"/>
    </xf>
    <xf numFmtId="0" fontId="23" fillId="18" borderId="31" xfId="0" applyFont="1" applyFill="1" applyBorder="1" applyAlignment="1">
      <alignment horizontal="left" vertical="center"/>
    </xf>
    <xf numFmtId="0" fontId="23" fillId="18" borderId="33" xfId="0" applyFont="1" applyFill="1" applyBorder="1" applyAlignment="1">
      <alignment horizontal="left" vertical="center"/>
    </xf>
    <xf numFmtId="0" fontId="23" fillId="18" borderId="34" xfId="0" applyFont="1" applyFill="1" applyBorder="1" applyAlignment="1">
      <alignment horizontal="left" vertical="center"/>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12" fillId="2" borderId="27" xfId="0" quotePrefix="1" applyFont="1" applyFill="1" applyBorder="1" applyAlignment="1">
      <alignment horizontal="left" vertical="center" wrapText="1"/>
    </xf>
    <xf numFmtId="0" fontId="24" fillId="17" borderId="21" xfId="0" applyFont="1" applyFill="1" applyBorder="1" applyAlignment="1">
      <alignment horizontal="left"/>
    </xf>
    <xf numFmtId="0" fontId="24" fillId="17" borderId="0" xfId="0" applyFont="1" applyFill="1" applyAlignment="1">
      <alignment horizontal="left"/>
    </xf>
    <xf numFmtId="0" fontId="24" fillId="17" borderId="22" xfId="0" applyFont="1" applyFill="1" applyBorder="1" applyAlignment="1">
      <alignment horizontal="left"/>
    </xf>
    <xf numFmtId="0" fontId="24" fillId="17" borderId="39" xfId="0" applyFont="1" applyFill="1" applyBorder="1" applyAlignment="1">
      <alignment horizontal="left"/>
    </xf>
    <xf numFmtId="0" fontId="24" fillId="17" borderId="40" xfId="0" applyFont="1" applyFill="1" applyBorder="1" applyAlignment="1">
      <alignment horizontal="left"/>
    </xf>
    <xf numFmtId="0" fontId="24" fillId="17" borderId="42" xfId="0" applyFont="1" applyFill="1" applyBorder="1" applyAlignment="1">
      <alignment horizontal="left"/>
    </xf>
    <xf numFmtId="0" fontId="24" fillId="17" borderId="43" xfId="0" applyFont="1" applyFill="1" applyBorder="1" applyAlignment="1">
      <alignment horizontal="left"/>
    </xf>
    <xf numFmtId="0" fontId="24" fillId="17" borderId="41" xfId="0" applyFont="1" applyFill="1" applyBorder="1" applyAlignment="1">
      <alignment horizontal="left"/>
    </xf>
    <xf numFmtId="0" fontId="24" fillId="17" borderId="26" xfId="0" applyFont="1" applyFill="1" applyBorder="1" applyAlignment="1">
      <alignment horizontal="left"/>
    </xf>
    <xf numFmtId="0" fontId="23" fillId="18" borderId="44" xfId="0" applyFont="1" applyFill="1" applyBorder="1" applyAlignment="1">
      <alignment horizontal="center" vertical="center"/>
    </xf>
    <xf numFmtId="0" fontId="23" fillId="18" borderId="45" xfId="0" applyFont="1" applyFill="1" applyBorder="1" applyAlignment="1">
      <alignment horizontal="center" vertical="center"/>
    </xf>
    <xf numFmtId="0" fontId="23" fillId="18" borderId="46" xfId="0" applyFont="1" applyFill="1" applyBorder="1" applyAlignment="1">
      <alignment horizontal="center" vertical="center"/>
    </xf>
    <xf numFmtId="0" fontId="31" fillId="17" borderId="21" xfId="0" applyFont="1" applyFill="1" applyBorder="1" applyAlignment="1">
      <alignment horizontal="left"/>
    </xf>
    <xf numFmtId="0" fontId="31" fillId="17" borderId="0" xfId="0" applyFont="1" applyFill="1" applyAlignment="1">
      <alignment horizontal="left"/>
    </xf>
    <xf numFmtId="0" fontId="31" fillId="17" borderId="22" xfId="0" applyFont="1" applyFill="1" applyBorder="1" applyAlignment="1">
      <alignment horizontal="left"/>
    </xf>
    <xf numFmtId="0" fontId="23" fillId="34" borderId="30" xfId="0" applyFont="1" applyFill="1" applyBorder="1" applyAlignment="1">
      <alignment horizontal="left" vertical="center"/>
    </xf>
    <xf numFmtId="0" fontId="23" fillId="34" borderId="31" xfId="0" applyFont="1" applyFill="1" applyBorder="1" applyAlignment="1">
      <alignment horizontal="left" vertical="center"/>
    </xf>
    <xf numFmtId="0" fontId="23" fillId="34" borderId="33" xfId="0" applyFont="1" applyFill="1" applyBorder="1" applyAlignment="1">
      <alignment horizontal="left" vertical="center"/>
    </xf>
    <xf numFmtId="0" fontId="23" fillId="34" borderId="34" xfId="0" applyFont="1" applyFill="1" applyBorder="1" applyAlignment="1">
      <alignment horizontal="left" vertical="center"/>
    </xf>
    <xf numFmtId="0" fontId="39" fillId="35" borderId="21" xfId="0" applyFont="1" applyFill="1" applyBorder="1" applyAlignment="1">
      <alignment horizontal="left"/>
    </xf>
    <xf numFmtId="0" fontId="39" fillId="35" borderId="0" xfId="0" applyFont="1" applyFill="1" applyAlignment="1">
      <alignment horizontal="left"/>
    </xf>
    <xf numFmtId="0" fontId="39" fillId="35" borderId="22" xfId="0" applyFont="1" applyFill="1" applyBorder="1" applyAlignment="1">
      <alignment horizontal="left"/>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39" fillId="35" borderId="39" xfId="0" applyFont="1" applyFill="1" applyBorder="1" applyAlignment="1">
      <alignment horizontal="left"/>
    </xf>
    <xf numFmtId="0" fontId="39" fillId="35" borderId="40" xfId="0" applyFont="1" applyFill="1" applyBorder="1" applyAlignment="1">
      <alignment horizontal="left"/>
    </xf>
    <xf numFmtId="0" fontId="39" fillId="35" borderId="42" xfId="0" applyFont="1" applyFill="1" applyBorder="1" applyAlignment="1">
      <alignment horizontal="left"/>
    </xf>
    <xf numFmtId="0" fontId="39" fillId="35" borderId="43" xfId="0" applyFont="1" applyFill="1" applyBorder="1" applyAlignment="1">
      <alignment horizontal="left"/>
    </xf>
    <xf numFmtId="0" fontId="39" fillId="35" borderId="41" xfId="0" applyFont="1" applyFill="1" applyBorder="1" applyAlignment="1">
      <alignment horizontal="left"/>
    </xf>
    <xf numFmtId="0" fontId="39" fillId="35" borderId="26" xfId="0" applyFont="1" applyFill="1" applyBorder="1" applyAlignment="1">
      <alignment horizontal="left"/>
    </xf>
    <xf numFmtId="0" fontId="23" fillId="34" borderId="44" xfId="0" applyFont="1" applyFill="1" applyBorder="1" applyAlignment="1">
      <alignment horizontal="center" vertical="center"/>
    </xf>
    <xf numFmtId="0" fontId="23" fillId="34" borderId="45" xfId="0" applyFont="1" applyFill="1" applyBorder="1" applyAlignment="1">
      <alignment horizontal="center" vertical="center"/>
    </xf>
    <xf numFmtId="0" fontId="23" fillId="34" borderId="46" xfId="0" applyFont="1" applyFill="1" applyBorder="1" applyAlignment="1">
      <alignment horizontal="center" vertical="center"/>
    </xf>
    <xf numFmtId="0" fontId="35" fillId="0" borderId="21" xfId="0" quotePrefix="1" applyFont="1" applyBorder="1" applyAlignment="1">
      <alignment horizontal="center" vertical="center" wrapText="1"/>
    </xf>
    <xf numFmtId="0" fontId="35" fillId="0" borderId="0" xfId="0" quotePrefix="1" applyFont="1" applyAlignment="1">
      <alignment horizontal="center" vertical="center" wrapText="1"/>
    </xf>
    <xf numFmtId="0" fontId="35" fillId="0" borderId="26" xfId="0" quotePrefix="1" applyFont="1" applyBorder="1" applyAlignment="1">
      <alignment horizontal="center" vertical="center" wrapText="1"/>
    </xf>
    <xf numFmtId="0" fontId="35" fillId="0" borderId="27" xfId="0" quotePrefix="1" applyFont="1" applyBorder="1" applyAlignment="1">
      <alignment horizontal="center" vertical="center" wrapText="1"/>
    </xf>
    <xf numFmtId="0" fontId="35" fillId="0" borderId="22" xfId="0" quotePrefix="1" applyFont="1" applyBorder="1" applyAlignment="1">
      <alignment horizontal="center" vertical="center" wrapText="1"/>
    </xf>
    <xf numFmtId="0" fontId="40" fillId="35" borderId="21" xfId="0" applyFont="1" applyFill="1" applyBorder="1" applyAlignment="1">
      <alignment horizontal="left"/>
    </xf>
    <xf numFmtId="0" fontId="40" fillId="35" borderId="0" xfId="0" applyFont="1" applyFill="1" applyAlignment="1">
      <alignment horizontal="left"/>
    </xf>
    <xf numFmtId="0" fontId="40" fillId="35" borderId="22" xfId="0" applyFont="1" applyFill="1" applyBorder="1" applyAlignment="1">
      <alignment horizontal="left"/>
    </xf>
    <xf numFmtId="0" fontId="24" fillId="35" borderId="21" xfId="0" applyFont="1" applyFill="1" applyBorder="1" applyAlignment="1">
      <alignment horizontal="left"/>
    </xf>
    <xf numFmtId="0" fontId="24" fillId="35" borderId="0" xfId="0" applyFont="1" applyFill="1" applyAlignment="1">
      <alignment horizontal="left"/>
    </xf>
    <xf numFmtId="0" fontId="24" fillId="35" borderId="22" xfId="0" applyFont="1" applyFill="1" applyBorder="1" applyAlignment="1">
      <alignment horizontal="left"/>
    </xf>
    <xf numFmtId="0" fontId="24" fillId="35" borderId="23" xfId="0" applyFont="1" applyFill="1" applyBorder="1" applyAlignment="1">
      <alignment horizontal="left"/>
    </xf>
    <xf numFmtId="0" fontId="24" fillId="35" borderId="24" xfId="0" applyFont="1" applyFill="1" applyBorder="1" applyAlignment="1">
      <alignment horizontal="left"/>
    </xf>
    <xf numFmtId="0" fontId="24" fillId="35" borderId="29" xfId="0" applyFont="1" applyFill="1" applyBorder="1" applyAlignment="1">
      <alignment horizontal="left"/>
    </xf>
    <xf numFmtId="0" fontId="24" fillId="35" borderId="39" xfId="0" applyFont="1" applyFill="1" applyBorder="1" applyAlignment="1">
      <alignment horizontal="left"/>
    </xf>
    <xf numFmtId="0" fontId="24" fillId="35" borderId="40" xfId="0" applyFont="1" applyFill="1" applyBorder="1" applyAlignment="1">
      <alignment horizontal="left"/>
    </xf>
    <xf numFmtId="0" fontId="24" fillId="35" borderId="41" xfId="0" applyFont="1" applyFill="1" applyBorder="1" applyAlignment="1">
      <alignment horizontal="left"/>
    </xf>
    <xf numFmtId="0" fontId="24" fillId="35" borderId="42" xfId="0" applyFont="1" applyFill="1" applyBorder="1" applyAlignment="1">
      <alignment horizontal="left"/>
    </xf>
    <xf numFmtId="0" fontId="24" fillId="35" borderId="43" xfId="0" applyFont="1" applyFill="1" applyBorder="1" applyAlignment="1">
      <alignment horizontal="left"/>
    </xf>
    <xf numFmtId="0" fontId="31" fillId="35" borderId="21" xfId="0" applyFont="1" applyFill="1" applyBorder="1" applyAlignment="1">
      <alignment horizontal="left"/>
    </xf>
    <xf numFmtId="0" fontId="31" fillId="35" borderId="0" xfId="0" applyFont="1" applyFill="1" applyAlignment="1">
      <alignment horizontal="left"/>
    </xf>
    <xf numFmtId="0" fontId="31" fillId="35" borderId="22" xfId="0" applyFont="1" applyFill="1" applyBorder="1" applyAlignment="1">
      <alignment horizontal="left"/>
    </xf>
    <xf numFmtId="0" fontId="0" fillId="22" borderId="44" xfId="0" quotePrefix="1" applyFill="1" applyBorder="1" applyAlignment="1">
      <alignment horizontal="center" vertical="center" wrapText="1"/>
    </xf>
    <xf numFmtId="0" fontId="0" fillId="22" borderId="45" xfId="0" applyFill="1" applyBorder="1" applyAlignment="1">
      <alignment horizontal="center" vertical="center" wrapText="1"/>
    </xf>
    <xf numFmtId="0" fontId="0" fillId="22" borderId="43" xfId="0" applyFill="1" applyBorder="1" applyAlignment="1">
      <alignment horizontal="center" vertical="center"/>
    </xf>
    <xf numFmtId="0" fontId="0" fillId="22" borderId="40" xfId="0" applyFill="1" applyBorder="1" applyAlignment="1">
      <alignment horizontal="center" vertical="center"/>
    </xf>
    <xf numFmtId="0" fontId="0" fillId="22" borderId="42" xfId="0" applyFill="1" applyBorder="1" applyAlignment="1">
      <alignment horizontal="center" vertical="center"/>
    </xf>
    <xf numFmtId="0" fontId="0" fillId="22" borderId="44" xfId="0" applyFill="1" applyBorder="1" applyAlignment="1">
      <alignment horizontal="center" vertical="center" wrapText="1"/>
    </xf>
    <xf numFmtId="0" fontId="0" fillId="22" borderId="45" xfId="0" applyFill="1" applyBorder="1" applyAlignment="1">
      <alignment horizontal="center" vertical="center"/>
    </xf>
    <xf numFmtId="0" fontId="0" fillId="22" borderId="46" xfId="0" applyFill="1" applyBorder="1" applyAlignment="1">
      <alignment horizontal="center" vertical="center"/>
    </xf>
    <xf numFmtId="0" fontId="33" fillId="22" borderId="21" xfId="0" quotePrefix="1" applyFont="1" applyFill="1" applyBorder="1" applyAlignment="1">
      <alignment horizontal="left" vertical="center" wrapText="1"/>
    </xf>
    <xf numFmtId="0" fontId="33" fillId="22" borderId="0" xfId="0" applyFont="1" applyFill="1" applyAlignment="1">
      <alignment horizontal="left" vertical="center" wrapText="1"/>
    </xf>
    <xf numFmtId="0" fontId="33" fillId="22" borderId="26" xfId="0" applyFont="1" applyFill="1" applyBorder="1" applyAlignment="1">
      <alignment horizontal="left" vertical="center" wrapText="1"/>
    </xf>
    <xf numFmtId="0" fontId="0" fillId="22" borderId="27" xfId="0" quotePrefix="1" applyFill="1" applyBorder="1" applyAlignment="1">
      <alignment horizontal="left" vertical="center" wrapText="1"/>
    </xf>
    <xf numFmtId="0" fontId="0" fillId="22" borderId="0" xfId="0" quotePrefix="1" applyFill="1" applyAlignment="1">
      <alignment horizontal="left" vertical="center" wrapText="1"/>
    </xf>
    <xf numFmtId="0" fontId="0" fillId="22" borderId="22" xfId="0" quotePrefix="1" applyFill="1" applyBorder="1" applyAlignment="1">
      <alignment horizontal="left" vertical="center" wrapText="1"/>
    </xf>
    <xf numFmtId="0" fontId="0" fillId="22" borderId="28" xfId="0" quotePrefix="1" applyFill="1" applyBorder="1" applyAlignment="1">
      <alignment horizontal="left" vertical="center" wrapText="1"/>
    </xf>
    <xf numFmtId="0" fontId="0" fillId="22" borderId="24" xfId="0" quotePrefix="1" applyFill="1" applyBorder="1" applyAlignment="1">
      <alignment horizontal="left" vertical="center" wrapText="1"/>
    </xf>
    <xf numFmtId="0" fontId="0" fillId="22" borderId="29" xfId="0" quotePrefix="1" applyFill="1" applyBorder="1" applyAlignment="1">
      <alignment horizontal="left" vertical="center" wrapText="1"/>
    </xf>
    <xf numFmtId="0" fontId="0" fillId="22" borderId="37" xfId="0" applyFill="1" applyBorder="1" applyAlignment="1">
      <alignment horizontal="center" vertical="center" wrapText="1"/>
    </xf>
    <xf numFmtId="0" fontId="0" fillId="22" borderId="31" xfId="0" applyFill="1" applyBorder="1" applyAlignment="1">
      <alignment horizontal="center" vertical="center" wrapText="1"/>
    </xf>
    <xf numFmtId="0" fontId="0" fillId="22" borderId="38" xfId="0" applyFill="1" applyBorder="1" applyAlignment="1">
      <alignment horizontal="center" vertical="center" wrapText="1"/>
    </xf>
    <xf numFmtId="0" fontId="23" fillId="22" borderId="34" xfId="0" applyFont="1" applyFill="1" applyBorder="1" applyAlignment="1">
      <alignment horizontal="left" vertical="center"/>
    </xf>
    <xf numFmtId="0" fontId="23" fillId="22" borderId="35" xfId="0" applyFont="1" applyFill="1" applyBorder="1" applyAlignment="1">
      <alignment horizontal="left" vertical="center"/>
    </xf>
    <xf numFmtId="0" fontId="0" fillId="22" borderId="21" xfId="0" quotePrefix="1" applyFill="1" applyBorder="1" applyAlignment="1">
      <alignment horizontal="left" vertical="center" wrapText="1"/>
    </xf>
    <xf numFmtId="0" fontId="0" fillId="22" borderId="0" xfId="0" applyFill="1" applyAlignment="1">
      <alignment horizontal="left" vertical="center" wrapText="1"/>
    </xf>
    <xf numFmtId="0" fontId="0" fillId="22" borderId="26" xfId="0" applyFill="1" applyBorder="1" applyAlignment="1">
      <alignment horizontal="left" vertical="center" wrapText="1"/>
    </xf>
    <xf numFmtId="0" fontId="0" fillId="22" borderId="22" xfId="0" applyFill="1" applyBorder="1" applyAlignment="1">
      <alignment horizontal="left" vertical="center" wrapText="1"/>
    </xf>
    <xf numFmtId="0" fontId="23" fillId="22" borderId="31" xfId="0" applyFont="1" applyFill="1" applyBorder="1" applyAlignment="1">
      <alignment horizontal="left" vertical="center"/>
    </xf>
    <xf numFmtId="0" fontId="23" fillId="22" borderId="32" xfId="0" applyFont="1" applyFill="1" applyBorder="1" applyAlignment="1">
      <alignment horizontal="left" vertical="center"/>
    </xf>
    <xf numFmtId="0" fontId="0" fillId="22" borderId="37" xfId="0" applyFill="1" applyBorder="1" applyAlignment="1">
      <alignment horizontal="center" vertical="center"/>
    </xf>
    <xf numFmtId="0" fontId="0" fillId="22" borderId="31" xfId="0" applyFill="1" applyBorder="1" applyAlignment="1">
      <alignment horizontal="center" vertical="center"/>
    </xf>
    <xf numFmtId="0" fontId="0" fillId="22" borderId="38" xfId="0" applyFill="1" applyBorder="1" applyAlignment="1">
      <alignment horizontal="center" vertical="center"/>
    </xf>
    <xf numFmtId="0" fontId="0" fillId="22" borderId="27" xfId="0" quotePrefix="1" applyFill="1" applyBorder="1" applyAlignment="1">
      <alignment horizontal="center" vertical="center" wrapText="1"/>
    </xf>
    <xf numFmtId="0" fontId="0" fillId="22" borderId="0" xfId="0" quotePrefix="1" applyFill="1" applyAlignment="1">
      <alignment horizontal="center" vertical="center" wrapText="1"/>
    </xf>
    <xf numFmtId="0" fontId="0" fillId="22" borderId="22" xfId="0" quotePrefix="1" applyFill="1" applyBorder="1" applyAlignment="1">
      <alignment horizontal="center" vertical="center" wrapText="1"/>
    </xf>
    <xf numFmtId="0" fontId="0" fillId="22" borderId="0" xfId="0" applyFill="1" applyAlignment="1">
      <alignment horizontal="left" vertical="center"/>
    </xf>
    <xf numFmtId="0" fontId="0" fillId="22" borderId="22" xfId="0" applyFill="1" applyBorder="1" applyAlignment="1">
      <alignment horizontal="left" vertical="center"/>
    </xf>
    <xf numFmtId="0" fontId="35" fillId="22" borderId="21" xfId="13" applyFont="1" applyFill="1" applyBorder="1" applyAlignment="1" applyProtection="1">
      <alignment horizontal="left" vertical="center" wrapText="1"/>
    </xf>
    <xf numFmtId="0" fontId="0" fillId="22" borderId="21" xfId="0" applyFill="1" applyBorder="1" applyAlignment="1">
      <alignment horizontal="left" vertical="center"/>
    </xf>
    <xf numFmtId="0" fontId="0" fillId="22" borderId="21" xfId="0" quotePrefix="1" applyFill="1" applyBorder="1" applyAlignment="1">
      <alignment horizontal="center" vertical="center" wrapText="1"/>
    </xf>
    <xf numFmtId="0" fontId="0" fillId="22" borderId="26" xfId="0" quotePrefix="1" applyFill="1" applyBorder="1" applyAlignment="1">
      <alignment horizontal="center" vertical="center" wrapText="1"/>
    </xf>
    <xf numFmtId="0" fontId="0" fillId="22" borderId="46" xfId="0" applyFill="1" applyBorder="1" applyAlignment="1">
      <alignment horizontal="center" vertical="center" wrapText="1"/>
    </xf>
  </cellXfs>
  <cellStyles count="67">
    <cellStyle name="Euro" xfId="1" xr:uid="{00000000-0005-0000-0000-000000000000}"/>
    <cellStyle name="Euro 2" xfId="2" xr:uid="{00000000-0005-0000-0000-000001000000}"/>
    <cellStyle name="Euro 2 2" xfId="3" xr:uid="{00000000-0005-0000-0000-000002000000}"/>
    <cellStyle name="Euro 3" xfId="4" xr:uid="{00000000-0005-0000-0000-000003000000}"/>
    <cellStyle name="Euro 3 2" xfId="5" xr:uid="{00000000-0005-0000-0000-000004000000}"/>
    <cellStyle name="Euro 4" xfId="6" xr:uid="{00000000-0005-0000-0000-000005000000}"/>
    <cellStyle name="Euro 4 2" xfId="7" xr:uid="{00000000-0005-0000-0000-000006000000}"/>
    <cellStyle name="Euro 5" xfId="8" xr:uid="{00000000-0005-0000-0000-000007000000}"/>
    <cellStyle name="Excel Built-in Normal" xfId="9" xr:uid="{00000000-0005-0000-0000-000008000000}"/>
    <cellStyle name="Excel Built-in Normal 2" xfId="10" xr:uid="{00000000-0005-0000-0000-000009000000}"/>
    <cellStyle name="Excel Built-in Normal 2 2" xfId="11" xr:uid="{00000000-0005-0000-0000-00000A000000}"/>
    <cellStyle name="Excel Built-in Normal 3" xfId="12" xr:uid="{00000000-0005-0000-0000-00000B000000}"/>
    <cellStyle name="Lien hypertexte" xfId="13" builtinId="8"/>
    <cellStyle name="Lien hypertexte 2" xfId="14" xr:uid="{00000000-0005-0000-0000-00000D000000}"/>
    <cellStyle name="Lien hypertexte 2 2" xfId="15" xr:uid="{00000000-0005-0000-0000-00000E000000}"/>
    <cellStyle name="Milliers 2" xfId="16" xr:uid="{00000000-0005-0000-0000-00000F000000}"/>
    <cellStyle name="Milliers 2 2" xfId="17" xr:uid="{00000000-0005-0000-0000-000010000000}"/>
    <cellStyle name="Milliers 2 2 2" xfId="18" xr:uid="{00000000-0005-0000-0000-000011000000}"/>
    <cellStyle name="Milliers 2 2 2 2" xfId="19" xr:uid="{00000000-0005-0000-0000-000012000000}"/>
    <cellStyle name="Milliers 2 2 3" xfId="20" xr:uid="{00000000-0005-0000-0000-000013000000}"/>
    <cellStyle name="Milliers 2 3" xfId="21" xr:uid="{00000000-0005-0000-0000-000014000000}"/>
    <cellStyle name="Milliers 3" xfId="22" xr:uid="{00000000-0005-0000-0000-000015000000}"/>
    <cellStyle name="Milliers 3 2" xfId="23" xr:uid="{00000000-0005-0000-0000-000016000000}"/>
    <cellStyle name="Milliers 4" xfId="24" xr:uid="{00000000-0005-0000-0000-000017000000}"/>
    <cellStyle name="Monétaire 2" xfId="25" xr:uid="{00000000-0005-0000-0000-000018000000}"/>
    <cellStyle name="Monétaire 2 2" xfId="26" xr:uid="{00000000-0005-0000-0000-000019000000}"/>
    <cellStyle name="Monétaire 2 2 2" xfId="27" xr:uid="{00000000-0005-0000-0000-00001A000000}"/>
    <cellStyle name="Monétaire 2 2 2 2" xfId="28" xr:uid="{00000000-0005-0000-0000-00001B000000}"/>
    <cellStyle name="Monétaire 2 2 3" xfId="29" xr:uid="{00000000-0005-0000-0000-00001C000000}"/>
    <cellStyle name="Monétaire 2 3" xfId="30" xr:uid="{00000000-0005-0000-0000-00001D000000}"/>
    <cellStyle name="Monétaire 2 3 2" xfId="31" xr:uid="{00000000-0005-0000-0000-00001E000000}"/>
    <cellStyle name="Monétaire 2 3 2 2" xfId="32" xr:uid="{00000000-0005-0000-0000-00001F000000}"/>
    <cellStyle name="Monétaire 2 3 3" xfId="33" xr:uid="{00000000-0005-0000-0000-000020000000}"/>
    <cellStyle name="Monétaire 2 4" xfId="34" xr:uid="{00000000-0005-0000-0000-000021000000}"/>
    <cellStyle name="Normal" xfId="0" builtinId="0"/>
    <cellStyle name="Normal 2" xfId="35" xr:uid="{00000000-0005-0000-0000-000023000000}"/>
    <cellStyle name="Normal 2 2" xfId="36" xr:uid="{00000000-0005-0000-0000-000024000000}"/>
    <cellStyle name="Normal 2 2 2" xfId="37" xr:uid="{00000000-0005-0000-0000-000025000000}"/>
    <cellStyle name="Normal 2 3" xfId="38" xr:uid="{00000000-0005-0000-0000-000026000000}"/>
    <cellStyle name="Normal 2 4" xfId="39" xr:uid="{00000000-0005-0000-0000-000027000000}"/>
    <cellStyle name="Normal 3" xfId="40" xr:uid="{00000000-0005-0000-0000-000028000000}"/>
    <cellStyle name="Normal 3 2" xfId="41" xr:uid="{00000000-0005-0000-0000-000029000000}"/>
    <cellStyle name="Normal 4" xfId="42" xr:uid="{00000000-0005-0000-0000-00002A000000}"/>
    <cellStyle name="Normal 4 2" xfId="43" xr:uid="{00000000-0005-0000-0000-00002B000000}"/>
    <cellStyle name="Normal 4 3" xfId="44" xr:uid="{00000000-0005-0000-0000-00002C000000}"/>
    <cellStyle name="Normal 5" xfId="45" xr:uid="{00000000-0005-0000-0000-00002D000000}"/>
    <cellStyle name="Normal 6" xfId="46" xr:uid="{00000000-0005-0000-0000-00002E000000}"/>
    <cellStyle name="Normal 7" xfId="47" xr:uid="{00000000-0005-0000-0000-00002F000000}"/>
    <cellStyle name="Normal 8" xfId="48" xr:uid="{00000000-0005-0000-0000-000030000000}"/>
    <cellStyle name="Normal 9" xfId="49" xr:uid="{00000000-0005-0000-0000-000031000000}"/>
    <cellStyle name="Pourcentage 2" xfId="50" xr:uid="{00000000-0005-0000-0000-000032000000}"/>
    <cellStyle name="Pourcentage 2 2" xfId="51" xr:uid="{00000000-0005-0000-0000-000033000000}"/>
    <cellStyle name="Pourcentage 2 2 2" xfId="52" xr:uid="{00000000-0005-0000-0000-000034000000}"/>
    <cellStyle name="Pourcentage 2 2 2 2" xfId="53" xr:uid="{00000000-0005-0000-0000-000035000000}"/>
    <cellStyle name="Pourcentage 2 2 3" xfId="54" xr:uid="{00000000-0005-0000-0000-000036000000}"/>
    <cellStyle name="Pourcentage 2 3" xfId="55" xr:uid="{00000000-0005-0000-0000-000037000000}"/>
    <cellStyle name="Pourcentage 2 3 2" xfId="56" xr:uid="{00000000-0005-0000-0000-000038000000}"/>
    <cellStyle name="Pourcentage 2 3 2 2" xfId="57" xr:uid="{00000000-0005-0000-0000-000039000000}"/>
    <cellStyle name="Pourcentage 2 3 3" xfId="58" xr:uid="{00000000-0005-0000-0000-00003A000000}"/>
    <cellStyle name="Pourcentage 3" xfId="59" xr:uid="{00000000-0005-0000-0000-00003B000000}"/>
    <cellStyle name="Pourcentage 4" xfId="60" xr:uid="{00000000-0005-0000-0000-00003C000000}"/>
    <cellStyle name="Pourcentage 4 2" xfId="61" xr:uid="{00000000-0005-0000-0000-00003D000000}"/>
    <cellStyle name="Pourcentage 4 3" xfId="62" xr:uid="{00000000-0005-0000-0000-00003E000000}"/>
    <cellStyle name="Pourcentage 4 3 2" xfId="63" xr:uid="{00000000-0005-0000-0000-00003F000000}"/>
    <cellStyle name="Pourcentage 4 3 2 2" xfId="64" xr:uid="{00000000-0005-0000-0000-000040000000}"/>
    <cellStyle name="Pourcentage 4 3 3" xfId="65" xr:uid="{00000000-0005-0000-0000-000041000000}"/>
    <cellStyle name="Style 1" xfId="66"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15</xdr:row>
      <xdr:rowOff>184150</xdr:rowOff>
    </xdr:from>
    <xdr:to>
      <xdr:col>10</xdr:col>
      <xdr:colOff>527050</xdr:colOff>
      <xdr:row>22</xdr:row>
      <xdr:rowOff>133350</xdr:rowOff>
    </xdr:to>
    <xdr:pic>
      <xdr:nvPicPr>
        <xdr:cNvPr id="5782814" name="Image 3">
          <a:extLst>
            <a:ext uri="{FF2B5EF4-FFF2-40B4-BE49-F238E27FC236}">
              <a16:creationId xmlns:a16="http://schemas.microsoft.com/office/drawing/2014/main" id="{CB48E71A-13A6-A416-76F2-BC6236BF3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946400"/>
          <a:ext cx="807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304800</xdr:colOff>
      <xdr:row>1</xdr:row>
      <xdr:rowOff>927100</xdr:rowOff>
    </xdr:from>
    <xdr:to>
      <xdr:col>27</xdr:col>
      <xdr:colOff>647700</xdr:colOff>
      <xdr:row>3</xdr:row>
      <xdr:rowOff>38100</xdr:rowOff>
    </xdr:to>
    <xdr:pic>
      <xdr:nvPicPr>
        <xdr:cNvPr id="6034468" name="Image 2">
          <a:extLst>
            <a:ext uri="{FF2B5EF4-FFF2-40B4-BE49-F238E27FC236}">
              <a16:creationId xmlns:a16="http://schemas.microsoft.com/office/drawing/2014/main" id="{8D7793CA-1B06-DC32-89AC-389C87A3A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7000" y="1111250"/>
          <a:ext cx="276225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466272</xdr:colOff>
      <xdr:row>2</xdr:row>
      <xdr:rowOff>133803</xdr:rowOff>
    </xdr:from>
    <xdr:to>
      <xdr:col>26</xdr:col>
      <xdr:colOff>743880</xdr:colOff>
      <xdr:row>3</xdr:row>
      <xdr:rowOff>813</xdr:rowOff>
    </xdr:to>
    <xdr:sp macro="" textlink="">
      <xdr:nvSpPr>
        <xdr:cNvPr id="2" name="Ellipse 1">
          <a:extLst>
            <a:ext uri="{FF2B5EF4-FFF2-40B4-BE49-F238E27FC236}">
              <a16:creationId xmlns:a16="http://schemas.microsoft.com/office/drawing/2014/main" id="{97DCA37D-D2A5-8A99-3703-08800FF8828A}"/>
            </a:ext>
          </a:extLst>
        </xdr:cNvPr>
        <xdr:cNvSpPr/>
      </xdr:nvSpPr>
      <xdr:spPr>
        <a:xfrm>
          <a:off x="19387458" y="1894114"/>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516618</xdr:colOff>
      <xdr:row>4</xdr:row>
      <xdr:rowOff>53068</xdr:rowOff>
    </xdr:from>
    <xdr:to>
      <xdr:col>20</xdr:col>
      <xdr:colOff>771741</xdr:colOff>
      <xdr:row>4</xdr:row>
      <xdr:rowOff>301969</xdr:rowOff>
    </xdr:to>
    <xdr:sp macro="" textlink="">
      <xdr:nvSpPr>
        <xdr:cNvPr id="4" name="Ellipse 3">
          <a:extLst>
            <a:ext uri="{FF2B5EF4-FFF2-40B4-BE49-F238E27FC236}">
              <a16:creationId xmlns:a16="http://schemas.microsoft.com/office/drawing/2014/main" id="{96F80BC1-0B38-18AB-9F8C-A68669F03B5F}"/>
            </a:ext>
          </a:extLst>
        </xdr:cNvPr>
        <xdr:cNvSpPr/>
      </xdr:nvSpPr>
      <xdr:spPr>
        <a:xfrm>
          <a:off x="14641286" y="271054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540204</xdr:colOff>
      <xdr:row>5</xdr:row>
      <xdr:rowOff>37193</xdr:rowOff>
    </xdr:from>
    <xdr:to>
      <xdr:col>20</xdr:col>
      <xdr:colOff>776366</xdr:colOff>
      <xdr:row>5</xdr:row>
      <xdr:rowOff>302237</xdr:rowOff>
    </xdr:to>
    <xdr:sp macro="" textlink="">
      <xdr:nvSpPr>
        <xdr:cNvPr id="5" name="Ellipse 4">
          <a:extLst>
            <a:ext uri="{FF2B5EF4-FFF2-40B4-BE49-F238E27FC236}">
              <a16:creationId xmlns:a16="http://schemas.microsoft.com/office/drawing/2014/main" id="{FF45A5AA-C7A0-5C45-9511-A426DC10C5E5}"/>
            </a:ext>
          </a:extLst>
        </xdr:cNvPr>
        <xdr:cNvSpPr/>
      </xdr:nvSpPr>
      <xdr:spPr>
        <a:xfrm>
          <a:off x="14652172" y="324394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496207</xdr:colOff>
      <xdr:row>15</xdr:row>
      <xdr:rowOff>78015</xdr:rowOff>
    </xdr:from>
    <xdr:to>
      <xdr:col>20</xdr:col>
      <xdr:colOff>748446</xdr:colOff>
      <xdr:row>15</xdr:row>
      <xdr:rowOff>308312</xdr:rowOff>
    </xdr:to>
    <xdr:sp macro="" textlink="">
      <xdr:nvSpPr>
        <xdr:cNvPr id="6" name="Ellipse 5">
          <a:extLst>
            <a:ext uri="{FF2B5EF4-FFF2-40B4-BE49-F238E27FC236}">
              <a16:creationId xmlns:a16="http://schemas.microsoft.com/office/drawing/2014/main" id="{704F13EB-EA81-7D7C-A718-E6198A827DF2}"/>
            </a:ext>
          </a:extLst>
        </xdr:cNvPr>
        <xdr:cNvSpPr/>
      </xdr:nvSpPr>
      <xdr:spPr>
        <a:xfrm>
          <a:off x="14630400" y="4386944"/>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496207</xdr:colOff>
      <xdr:row>14</xdr:row>
      <xdr:rowOff>48532</xdr:rowOff>
    </xdr:from>
    <xdr:to>
      <xdr:col>20</xdr:col>
      <xdr:colOff>748446</xdr:colOff>
      <xdr:row>14</xdr:row>
      <xdr:rowOff>290949</xdr:rowOff>
    </xdr:to>
    <xdr:sp macro="" textlink="">
      <xdr:nvSpPr>
        <xdr:cNvPr id="7" name="Ellipse 6">
          <a:extLst>
            <a:ext uri="{FF2B5EF4-FFF2-40B4-BE49-F238E27FC236}">
              <a16:creationId xmlns:a16="http://schemas.microsoft.com/office/drawing/2014/main" id="{D9B77B4D-3694-F944-A41D-C015118B084F}"/>
            </a:ext>
          </a:extLst>
        </xdr:cNvPr>
        <xdr:cNvSpPr/>
      </xdr:nvSpPr>
      <xdr:spPr>
        <a:xfrm>
          <a:off x="14630400" y="4049486"/>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24</xdr:col>
      <xdr:colOff>558346</xdr:colOff>
      <xdr:row>18</xdr:row>
      <xdr:rowOff>0</xdr:rowOff>
    </xdr:from>
    <xdr:to>
      <xdr:col>25</xdr:col>
      <xdr:colOff>25297</xdr:colOff>
      <xdr:row>24</xdr:row>
      <xdr:rowOff>262514</xdr:rowOff>
    </xdr:to>
    <xdr:sp macro="" textlink="">
      <xdr:nvSpPr>
        <xdr:cNvPr id="8" name="Ellipse 7">
          <a:extLst>
            <a:ext uri="{FF2B5EF4-FFF2-40B4-BE49-F238E27FC236}">
              <a16:creationId xmlns:a16="http://schemas.microsoft.com/office/drawing/2014/main" id="{A685A845-0F88-CC15-6153-89E432C842EB}"/>
            </a:ext>
          </a:extLst>
        </xdr:cNvPr>
        <xdr:cNvSpPr/>
      </xdr:nvSpPr>
      <xdr:spPr>
        <a:xfrm>
          <a:off x="17874342" y="560614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21</xdr:col>
      <xdr:colOff>466272</xdr:colOff>
      <xdr:row>5</xdr:row>
      <xdr:rowOff>63954</xdr:rowOff>
    </xdr:from>
    <xdr:to>
      <xdr:col>21</xdr:col>
      <xdr:colOff>737571</xdr:colOff>
      <xdr:row>5</xdr:row>
      <xdr:rowOff>293855</xdr:rowOff>
    </xdr:to>
    <xdr:sp macro="" textlink="">
      <xdr:nvSpPr>
        <xdr:cNvPr id="9" name="Ellipse 8">
          <a:extLst>
            <a:ext uri="{FF2B5EF4-FFF2-40B4-BE49-F238E27FC236}">
              <a16:creationId xmlns:a16="http://schemas.microsoft.com/office/drawing/2014/main" id="{ED6FC16E-2ED6-4A6D-4C5B-2B90DD5485E5}"/>
            </a:ext>
          </a:extLst>
        </xdr:cNvPr>
        <xdr:cNvSpPr/>
      </xdr:nvSpPr>
      <xdr:spPr>
        <a:xfrm>
          <a:off x="15414172" y="3254829"/>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496207</xdr:colOff>
      <xdr:row>36</xdr:row>
      <xdr:rowOff>48532</xdr:rowOff>
    </xdr:from>
    <xdr:to>
      <xdr:col>20</xdr:col>
      <xdr:colOff>748446</xdr:colOff>
      <xdr:row>36</xdr:row>
      <xdr:rowOff>290949</xdr:rowOff>
    </xdr:to>
    <xdr:sp macro="" textlink="">
      <xdr:nvSpPr>
        <xdr:cNvPr id="10" name="Ellipse 9">
          <a:extLst>
            <a:ext uri="{FF2B5EF4-FFF2-40B4-BE49-F238E27FC236}">
              <a16:creationId xmlns:a16="http://schemas.microsoft.com/office/drawing/2014/main" id="{1DCDC470-64FC-1DAB-679E-72F677FCC0F5}"/>
            </a:ext>
          </a:extLst>
        </xdr:cNvPr>
        <xdr:cNvSpPr/>
      </xdr:nvSpPr>
      <xdr:spPr>
        <a:xfrm>
          <a:off x="14579930" y="4050475"/>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21</xdr:col>
      <xdr:colOff>496207</xdr:colOff>
      <xdr:row>36</xdr:row>
      <xdr:rowOff>48532</xdr:rowOff>
    </xdr:from>
    <xdr:to>
      <xdr:col>21</xdr:col>
      <xdr:colOff>751411</xdr:colOff>
      <xdr:row>36</xdr:row>
      <xdr:rowOff>290949</xdr:rowOff>
    </xdr:to>
    <xdr:sp macro="" textlink="">
      <xdr:nvSpPr>
        <xdr:cNvPr id="11" name="Ellipse 10">
          <a:extLst>
            <a:ext uri="{FF2B5EF4-FFF2-40B4-BE49-F238E27FC236}">
              <a16:creationId xmlns:a16="http://schemas.microsoft.com/office/drawing/2014/main" id="{63F7C116-D0A7-E0A0-A83D-B2647D0AC734}"/>
            </a:ext>
          </a:extLst>
        </xdr:cNvPr>
        <xdr:cNvSpPr/>
      </xdr:nvSpPr>
      <xdr:spPr>
        <a:xfrm>
          <a:off x="14579930" y="4050475"/>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501403</xdr:colOff>
      <xdr:row>37</xdr:row>
      <xdr:rowOff>48532</xdr:rowOff>
    </xdr:from>
    <xdr:to>
      <xdr:col>13</xdr:col>
      <xdr:colOff>753105</xdr:colOff>
      <xdr:row>37</xdr:row>
      <xdr:rowOff>290949</xdr:rowOff>
    </xdr:to>
    <xdr:sp macro="" textlink="">
      <xdr:nvSpPr>
        <xdr:cNvPr id="14" name="Ellipse 13">
          <a:extLst>
            <a:ext uri="{FF2B5EF4-FFF2-40B4-BE49-F238E27FC236}">
              <a16:creationId xmlns:a16="http://schemas.microsoft.com/office/drawing/2014/main" id="{7E62135C-5FD5-9B1A-8AEF-87AE0D68D53E}"/>
            </a:ext>
          </a:extLst>
        </xdr:cNvPr>
        <xdr:cNvSpPr/>
      </xdr:nvSpPr>
      <xdr:spPr>
        <a:xfrm>
          <a:off x="9038112" y="810985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496207</xdr:colOff>
      <xdr:row>38</xdr:row>
      <xdr:rowOff>48532</xdr:rowOff>
    </xdr:from>
    <xdr:to>
      <xdr:col>20</xdr:col>
      <xdr:colOff>748446</xdr:colOff>
      <xdr:row>38</xdr:row>
      <xdr:rowOff>290949</xdr:rowOff>
    </xdr:to>
    <xdr:sp macro="" textlink="">
      <xdr:nvSpPr>
        <xdr:cNvPr id="16" name="Ellipse 15">
          <a:extLst>
            <a:ext uri="{FF2B5EF4-FFF2-40B4-BE49-F238E27FC236}">
              <a16:creationId xmlns:a16="http://schemas.microsoft.com/office/drawing/2014/main" id="{8AB4B8D5-7940-9365-88C9-4F25B6F27C9D}"/>
            </a:ext>
          </a:extLst>
        </xdr:cNvPr>
        <xdr:cNvSpPr/>
      </xdr:nvSpPr>
      <xdr:spPr>
        <a:xfrm>
          <a:off x="14579930" y="810985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21</xdr:col>
      <xdr:colOff>496207</xdr:colOff>
      <xdr:row>38</xdr:row>
      <xdr:rowOff>48532</xdr:rowOff>
    </xdr:from>
    <xdr:to>
      <xdr:col>21</xdr:col>
      <xdr:colOff>751411</xdr:colOff>
      <xdr:row>38</xdr:row>
      <xdr:rowOff>290949</xdr:rowOff>
    </xdr:to>
    <xdr:sp macro="" textlink="">
      <xdr:nvSpPr>
        <xdr:cNvPr id="17" name="Ellipse 16">
          <a:extLst>
            <a:ext uri="{FF2B5EF4-FFF2-40B4-BE49-F238E27FC236}">
              <a16:creationId xmlns:a16="http://schemas.microsoft.com/office/drawing/2014/main" id="{6B043331-DC7D-C37E-E179-61565429F0B3}"/>
            </a:ext>
          </a:extLst>
        </xdr:cNvPr>
        <xdr:cNvSpPr/>
      </xdr:nvSpPr>
      <xdr:spPr>
        <a:xfrm>
          <a:off x="15369639" y="810985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501403</xdr:colOff>
      <xdr:row>38</xdr:row>
      <xdr:rowOff>48532</xdr:rowOff>
    </xdr:from>
    <xdr:to>
      <xdr:col>13</xdr:col>
      <xdr:colOff>753105</xdr:colOff>
      <xdr:row>38</xdr:row>
      <xdr:rowOff>290949</xdr:rowOff>
    </xdr:to>
    <xdr:sp macro="" textlink="">
      <xdr:nvSpPr>
        <xdr:cNvPr id="18" name="Ellipse 17">
          <a:extLst>
            <a:ext uri="{FF2B5EF4-FFF2-40B4-BE49-F238E27FC236}">
              <a16:creationId xmlns:a16="http://schemas.microsoft.com/office/drawing/2014/main" id="{7DB105C7-9CEC-E5BA-CAD7-888BDF615922}"/>
            </a:ext>
          </a:extLst>
        </xdr:cNvPr>
        <xdr:cNvSpPr/>
      </xdr:nvSpPr>
      <xdr:spPr>
        <a:xfrm>
          <a:off x="9038112" y="810985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14</xdr:col>
      <xdr:colOff>501403</xdr:colOff>
      <xdr:row>38</xdr:row>
      <xdr:rowOff>40162</xdr:rowOff>
    </xdr:from>
    <xdr:to>
      <xdr:col>14</xdr:col>
      <xdr:colOff>759398</xdr:colOff>
      <xdr:row>39</xdr:row>
      <xdr:rowOff>17883</xdr:rowOff>
    </xdr:to>
    <xdr:sp macro="" textlink="">
      <xdr:nvSpPr>
        <xdr:cNvPr id="19" name="Ellipse 18">
          <a:extLst>
            <a:ext uri="{FF2B5EF4-FFF2-40B4-BE49-F238E27FC236}">
              <a16:creationId xmlns:a16="http://schemas.microsoft.com/office/drawing/2014/main" id="{46F31ED2-14E1-D42E-553D-39B51A27536E}"/>
            </a:ext>
          </a:extLst>
        </xdr:cNvPr>
        <xdr:cNvSpPr/>
      </xdr:nvSpPr>
      <xdr:spPr>
        <a:xfrm>
          <a:off x="9827821" y="81237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20</xdr:col>
      <xdr:colOff>496207</xdr:colOff>
      <xdr:row>39</xdr:row>
      <xdr:rowOff>19957</xdr:rowOff>
    </xdr:from>
    <xdr:to>
      <xdr:col>20</xdr:col>
      <xdr:colOff>748446</xdr:colOff>
      <xdr:row>39</xdr:row>
      <xdr:rowOff>281538</xdr:rowOff>
    </xdr:to>
    <xdr:sp macro="" textlink="">
      <xdr:nvSpPr>
        <xdr:cNvPr id="20" name="Ellipse 19">
          <a:extLst>
            <a:ext uri="{FF2B5EF4-FFF2-40B4-BE49-F238E27FC236}">
              <a16:creationId xmlns:a16="http://schemas.microsoft.com/office/drawing/2014/main" id="{3577386B-8D2D-4919-FC31-2294C9E9A744}"/>
            </a:ext>
          </a:extLst>
        </xdr:cNvPr>
        <xdr:cNvSpPr/>
      </xdr:nvSpPr>
      <xdr:spPr>
        <a:xfrm>
          <a:off x="14579930" y="841465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21</xdr:col>
      <xdr:colOff>496207</xdr:colOff>
      <xdr:row>39</xdr:row>
      <xdr:rowOff>19957</xdr:rowOff>
    </xdr:from>
    <xdr:to>
      <xdr:col>21</xdr:col>
      <xdr:colOff>751411</xdr:colOff>
      <xdr:row>39</xdr:row>
      <xdr:rowOff>281538</xdr:rowOff>
    </xdr:to>
    <xdr:sp macro="" textlink="">
      <xdr:nvSpPr>
        <xdr:cNvPr id="21" name="Ellipse 20">
          <a:extLst>
            <a:ext uri="{FF2B5EF4-FFF2-40B4-BE49-F238E27FC236}">
              <a16:creationId xmlns:a16="http://schemas.microsoft.com/office/drawing/2014/main" id="{7247183F-D0B6-8FB8-C611-8168529DB7A9}"/>
            </a:ext>
          </a:extLst>
        </xdr:cNvPr>
        <xdr:cNvSpPr/>
      </xdr:nvSpPr>
      <xdr:spPr>
        <a:xfrm>
          <a:off x="15369639" y="841465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17</xdr:col>
      <xdr:colOff>501403</xdr:colOff>
      <xdr:row>39</xdr:row>
      <xdr:rowOff>21978</xdr:rowOff>
    </xdr:from>
    <xdr:to>
      <xdr:col>17</xdr:col>
      <xdr:colOff>753105</xdr:colOff>
      <xdr:row>39</xdr:row>
      <xdr:rowOff>268040</xdr:rowOff>
    </xdr:to>
    <xdr:sp macro="" textlink="">
      <xdr:nvSpPr>
        <xdr:cNvPr id="23" name="Ellipse 22">
          <a:extLst>
            <a:ext uri="{FF2B5EF4-FFF2-40B4-BE49-F238E27FC236}">
              <a16:creationId xmlns:a16="http://schemas.microsoft.com/office/drawing/2014/main" id="{45BB7CC0-0AFE-07C9-01AE-43608E87E191}"/>
            </a:ext>
          </a:extLst>
        </xdr:cNvPr>
        <xdr:cNvSpPr/>
      </xdr:nvSpPr>
      <xdr:spPr>
        <a:xfrm>
          <a:off x="12196948" y="870560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474848</xdr:colOff>
      <xdr:row>47</xdr:row>
      <xdr:rowOff>94425</xdr:rowOff>
    </xdr:from>
    <xdr:to>
      <xdr:col>10</xdr:col>
      <xdr:colOff>727061</xdr:colOff>
      <xdr:row>47</xdr:row>
      <xdr:rowOff>346196</xdr:rowOff>
    </xdr:to>
    <xdr:sp macro="" textlink="">
      <xdr:nvSpPr>
        <xdr:cNvPr id="24" name="Ellipse 23">
          <a:extLst>
            <a:ext uri="{FF2B5EF4-FFF2-40B4-BE49-F238E27FC236}">
              <a16:creationId xmlns:a16="http://schemas.microsoft.com/office/drawing/2014/main" id="{99052378-697E-0B50-8644-6BFB98802D14}"/>
            </a:ext>
          </a:extLst>
        </xdr:cNvPr>
        <xdr:cNvSpPr/>
      </xdr:nvSpPr>
      <xdr:spPr>
        <a:xfrm>
          <a:off x="6655130" y="962000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11</xdr:col>
      <xdr:colOff>495052</xdr:colOff>
      <xdr:row>47</xdr:row>
      <xdr:rowOff>94425</xdr:rowOff>
    </xdr:from>
    <xdr:to>
      <xdr:col>11</xdr:col>
      <xdr:colOff>750252</xdr:colOff>
      <xdr:row>47</xdr:row>
      <xdr:rowOff>346196</xdr:rowOff>
    </xdr:to>
    <xdr:sp macro="" textlink="">
      <xdr:nvSpPr>
        <xdr:cNvPr id="25" name="Ellipse 24">
          <a:extLst>
            <a:ext uri="{FF2B5EF4-FFF2-40B4-BE49-F238E27FC236}">
              <a16:creationId xmlns:a16="http://schemas.microsoft.com/office/drawing/2014/main" id="{90F00381-78E4-F90A-4498-ED34F294775F}"/>
            </a:ext>
          </a:extLst>
        </xdr:cNvPr>
        <xdr:cNvSpPr/>
      </xdr:nvSpPr>
      <xdr:spPr>
        <a:xfrm>
          <a:off x="7458693" y="962000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361043</xdr:colOff>
      <xdr:row>8</xdr:row>
      <xdr:rowOff>53068</xdr:rowOff>
    </xdr:from>
    <xdr:to>
      <xdr:col>13</xdr:col>
      <xdr:colOff>613004</xdr:colOff>
      <xdr:row>8</xdr:row>
      <xdr:rowOff>308140</xdr:rowOff>
    </xdr:to>
    <xdr:sp macro="" textlink="">
      <xdr:nvSpPr>
        <xdr:cNvPr id="2" name="Ellipse 1">
          <a:extLst>
            <a:ext uri="{FF2B5EF4-FFF2-40B4-BE49-F238E27FC236}">
              <a16:creationId xmlns:a16="http://schemas.microsoft.com/office/drawing/2014/main" id="{7FCE5127-7466-89B0-8CFF-DA55224B7796}"/>
            </a:ext>
          </a:extLst>
        </xdr:cNvPr>
        <xdr:cNvSpPr/>
      </xdr:nvSpPr>
      <xdr:spPr>
        <a:xfrm>
          <a:off x="11740243" y="701584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346529</xdr:colOff>
      <xdr:row>13</xdr:row>
      <xdr:rowOff>53068</xdr:rowOff>
    </xdr:from>
    <xdr:to>
      <xdr:col>13</xdr:col>
      <xdr:colOff>611312</xdr:colOff>
      <xdr:row>13</xdr:row>
      <xdr:rowOff>308647</xdr:rowOff>
    </xdr:to>
    <xdr:sp macro="" textlink="">
      <xdr:nvSpPr>
        <xdr:cNvPr id="4" name="Ellipse 3">
          <a:extLst>
            <a:ext uri="{FF2B5EF4-FFF2-40B4-BE49-F238E27FC236}">
              <a16:creationId xmlns:a16="http://schemas.microsoft.com/office/drawing/2014/main" id="{8272399A-D82F-94C5-46D0-C0AED61590C7}"/>
            </a:ext>
          </a:extLst>
        </xdr:cNvPr>
        <xdr:cNvSpPr/>
      </xdr:nvSpPr>
      <xdr:spPr>
        <a:xfrm>
          <a:off x="11751129" y="1099729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361043</xdr:colOff>
      <xdr:row>27</xdr:row>
      <xdr:rowOff>40368</xdr:rowOff>
    </xdr:from>
    <xdr:to>
      <xdr:col>13</xdr:col>
      <xdr:colOff>613004</xdr:colOff>
      <xdr:row>27</xdr:row>
      <xdr:rowOff>295491</xdr:rowOff>
    </xdr:to>
    <xdr:sp macro="" textlink="">
      <xdr:nvSpPr>
        <xdr:cNvPr id="5" name="Ellipse 4">
          <a:extLst>
            <a:ext uri="{FF2B5EF4-FFF2-40B4-BE49-F238E27FC236}">
              <a16:creationId xmlns:a16="http://schemas.microsoft.com/office/drawing/2014/main" id="{C5ED5252-A745-FA2B-639A-32E7C327BF6A}"/>
            </a:ext>
          </a:extLst>
        </xdr:cNvPr>
        <xdr:cNvSpPr/>
      </xdr:nvSpPr>
      <xdr:spPr>
        <a:xfrm>
          <a:off x="11764488" y="4878779"/>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346529</xdr:colOff>
      <xdr:row>28</xdr:row>
      <xdr:rowOff>53068</xdr:rowOff>
    </xdr:from>
    <xdr:to>
      <xdr:col>13</xdr:col>
      <xdr:colOff>611312</xdr:colOff>
      <xdr:row>28</xdr:row>
      <xdr:rowOff>308647</xdr:rowOff>
    </xdr:to>
    <xdr:sp macro="" textlink="">
      <xdr:nvSpPr>
        <xdr:cNvPr id="6" name="Ellipse 5">
          <a:extLst>
            <a:ext uri="{FF2B5EF4-FFF2-40B4-BE49-F238E27FC236}">
              <a16:creationId xmlns:a16="http://schemas.microsoft.com/office/drawing/2014/main" id="{7066E3A8-A743-5F79-41AD-BA6881F23449}"/>
            </a:ext>
          </a:extLst>
        </xdr:cNvPr>
        <xdr:cNvSpPr/>
      </xdr:nvSpPr>
      <xdr:spPr>
        <a:xfrm>
          <a:off x="11775374" y="7774379"/>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14</xdr:col>
      <xdr:colOff>361043</xdr:colOff>
      <xdr:row>13</xdr:row>
      <xdr:rowOff>48533</xdr:rowOff>
    </xdr:from>
    <xdr:to>
      <xdr:col>14</xdr:col>
      <xdr:colOff>613505</xdr:colOff>
      <xdr:row>13</xdr:row>
      <xdr:rowOff>290950</xdr:rowOff>
    </xdr:to>
    <xdr:sp macro="" textlink="">
      <xdr:nvSpPr>
        <xdr:cNvPr id="16" name="Ellipse 15">
          <a:extLst>
            <a:ext uri="{FF2B5EF4-FFF2-40B4-BE49-F238E27FC236}">
              <a16:creationId xmlns:a16="http://schemas.microsoft.com/office/drawing/2014/main" id="{974AA0E5-6754-6EA7-184F-E208BA0FA9A3}"/>
            </a:ext>
          </a:extLst>
        </xdr:cNvPr>
        <xdr:cNvSpPr/>
      </xdr:nvSpPr>
      <xdr:spPr>
        <a:xfrm>
          <a:off x="12453257" y="7837715"/>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14</xdr:col>
      <xdr:colOff>350157</xdr:colOff>
      <xdr:row>28</xdr:row>
      <xdr:rowOff>53067</xdr:rowOff>
    </xdr:from>
    <xdr:to>
      <xdr:col>14</xdr:col>
      <xdr:colOff>611766</xdr:colOff>
      <xdr:row>28</xdr:row>
      <xdr:rowOff>308646</xdr:rowOff>
    </xdr:to>
    <xdr:sp macro="" textlink="">
      <xdr:nvSpPr>
        <xdr:cNvPr id="17" name="Ellipse 16">
          <a:extLst>
            <a:ext uri="{FF2B5EF4-FFF2-40B4-BE49-F238E27FC236}">
              <a16:creationId xmlns:a16="http://schemas.microsoft.com/office/drawing/2014/main" id="{B54DAE80-4A09-C0EA-00E3-D218342C71CC}"/>
            </a:ext>
          </a:extLst>
        </xdr:cNvPr>
        <xdr:cNvSpPr/>
      </xdr:nvSpPr>
      <xdr:spPr>
        <a:xfrm>
          <a:off x="12442371" y="1469571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30</xdr:col>
      <xdr:colOff>377862</xdr:colOff>
      <xdr:row>3</xdr:row>
      <xdr:rowOff>35832</xdr:rowOff>
    </xdr:from>
    <xdr:to>
      <xdr:col>30</xdr:col>
      <xdr:colOff>633060</xdr:colOff>
      <xdr:row>3</xdr:row>
      <xdr:rowOff>268578</xdr:rowOff>
    </xdr:to>
    <xdr:sp macro="" textlink="">
      <xdr:nvSpPr>
        <xdr:cNvPr id="22" name="Ellipse 21">
          <a:extLst>
            <a:ext uri="{FF2B5EF4-FFF2-40B4-BE49-F238E27FC236}">
              <a16:creationId xmlns:a16="http://schemas.microsoft.com/office/drawing/2014/main" id="{0E0007C5-FA5F-191E-D462-F9E465377ADA}"/>
            </a:ext>
          </a:extLst>
        </xdr:cNvPr>
        <xdr:cNvSpPr/>
      </xdr:nvSpPr>
      <xdr:spPr>
        <a:xfrm>
          <a:off x="25441889" y="1958439"/>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30</xdr:col>
      <xdr:colOff>377862</xdr:colOff>
      <xdr:row>8</xdr:row>
      <xdr:rowOff>74840</xdr:rowOff>
    </xdr:from>
    <xdr:to>
      <xdr:col>30</xdr:col>
      <xdr:colOff>633060</xdr:colOff>
      <xdr:row>8</xdr:row>
      <xdr:rowOff>317367</xdr:rowOff>
    </xdr:to>
    <xdr:sp macro="" textlink="">
      <xdr:nvSpPr>
        <xdr:cNvPr id="23" name="Ellipse 22">
          <a:extLst>
            <a:ext uri="{FF2B5EF4-FFF2-40B4-BE49-F238E27FC236}">
              <a16:creationId xmlns:a16="http://schemas.microsoft.com/office/drawing/2014/main" id="{5081D281-E240-CECB-6CB6-A65C6DB2D5BB}"/>
            </a:ext>
          </a:extLst>
        </xdr:cNvPr>
        <xdr:cNvSpPr/>
      </xdr:nvSpPr>
      <xdr:spPr>
        <a:xfrm>
          <a:off x="25441889" y="4762006"/>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30</xdr:col>
      <xdr:colOff>377862</xdr:colOff>
      <xdr:row>26</xdr:row>
      <xdr:rowOff>42182</xdr:rowOff>
    </xdr:from>
    <xdr:to>
      <xdr:col>30</xdr:col>
      <xdr:colOff>633060</xdr:colOff>
      <xdr:row>26</xdr:row>
      <xdr:rowOff>278220</xdr:rowOff>
    </xdr:to>
    <xdr:sp macro="" textlink="">
      <xdr:nvSpPr>
        <xdr:cNvPr id="24" name="Ellipse 23">
          <a:extLst>
            <a:ext uri="{FF2B5EF4-FFF2-40B4-BE49-F238E27FC236}">
              <a16:creationId xmlns:a16="http://schemas.microsoft.com/office/drawing/2014/main" id="{CC4A0C01-AA58-C467-1CA9-3BFC78A23270}"/>
            </a:ext>
          </a:extLst>
        </xdr:cNvPr>
        <xdr:cNvSpPr/>
      </xdr:nvSpPr>
      <xdr:spPr>
        <a:xfrm>
          <a:off x="25441889" y="1958439"/>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30</xdr:col>
      <xdr:colOff>377862</xdr:colOff>
      <xdr:row>27</xdr:row>
      <xdr:rowOff>62140</xdr:rowOff>
    </xdr:from>
    <xdr:to>
      <xdr:col>30</xdr:col>
      <xdr:colOff>633060</xdr:colOff>
      <xdr:row>27</xdr:row>
      <xdr:rowOff>314577</xdr:rowOff>
    </xdr:to>
    <xdr:sp macro="" textlink="">
      <xdr:nvSpPr>
        <xdr:cNvPr id="25" name="Ellipse 24">
          <a:extLst>
            <a:ext uri="{FF2B5EF4-FFF2-40B4-BE49-F238E27FC236}">
              <a16:creationId xmlns:a16="http://schemas.microsoft.com/office/drawing/2014/main" id="{5282F350-D6A5-90FB-0935-B53D7296CA21}"/>
            </a:ext>
          </a:extLst>
        </xdr:cNvPr>
        <xdr:cNvSpPr/>
      </xdr:nvSpPr>
      <xdr:spPr>
        <a:xfrm>
          <a:off x="25441889" y="4762006"/>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64</xdr:col>
      <xdr:colOff>361987</xdr:colOff>
      <xdr:row>26</xdr:row>
      <xdr:rowOff>42182</xdr:rowOff>
    </xdr:from>
    <xdr:to>
      <xdr:col>64</xdr:col>
      <xdr:colOff>626911</xdr:colOff>
      <xdr:row>26</xdr:row>
      <xdr:rowOff>278220</xdr:rowOff>
    </xdr:to>
    <xdr:sp macro="" textlink="">
      <xdr:nvSpPr>
        <xdr:cNvPr id="26" name="Ellipse 25">
          <a:extLst>
            <a:ext uri="{FF2B5EF4-FFF2-40B4-BE49-F238E27FC236}">
              <a16:creationId xmlns:a16="http://schemas.microsoft.com/office/drawing/2014/main" id="{8E169E60-58B8-F3B8-4660-AAC7F3A32DA5}"/>
            </a:ext>
          </a:extLst>
        </xdr:cNvPr>
        <xdr:cNvSpPr/>
      </xdr:nvSpPr>
      <xdr:spPr>
        <a:xfrm>
          <a:off x="53164835" y="13333021"/>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65</xdr:col>
      <xdr:colOff>377862</xdr:colOff>
      <xdr:row>26</xdr:row>
      <xdr:rowOff>42182</xdr:rowOff>
    </xdr:from>
    <xdr:to>
      <xdr:col>65</xdr:col>
      <xdr:colOff>633060</xdr:colOff>
      <xdr:row>26</xdr:row>
      <xdr:rowOff>278220</xdr:rowOff>
    </xdr:to>
    <xdr:sp macro="" textlink="">
      <xdr:nvSpPr>
        <xdr:cNvPr id="27" name="Ellipse 26">
          <a:extLst>
            <a:ext uri="{FF2B5EF4-FFF2-40B4-BE49-F238E27FC236}">
              <a16:creationId xmlns:a16="http://schemas.microsoft.com/office/drawing/2014/main" id="{7C051A1F-9672-DD02-512E-68A28B7EF976}"/>
            </a:ext>
          </a:extLst>
        </xdr:cNvPr>
        <xdr:cNvSpPr/>
      </xdr:nvSpPr>
      <xdr:spPr>
        <a:xfrm>
          <a:off x="53815998" y="13333021"/>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57</xdr:col>
      <xdr:colOff>351308</xdr:colOff>
      <xdr:row>27</xdr:row>
      <xdr:rowOff>35832</xdr:rowOff>
    </xdr:from>
    <xdr:to>
      <xdr:col>57</xdr:col>
      <xdr:colOff>610041</xdr:colOff>
      <xdr:row>27</xdr:row>
      <xdr:rowOff>268578</xdr:rowOff>
    </xdr:to>
    <xdr:sp macro="" textlink="">
      <xdr:nvSpPr>
        <xdr:cNvPr id="28" name="Ellipse 27">
          <a:extLst>
            <a:ext uri="{FF2B5EF4-FFF2-40B4-BE49-F238E27FC236}">
              <a16:creationId xmlns:a16="http://schemas.microsoft.com/office/drawing/2014/main" id="{C8D6A7F6-BDE1-075E-3762-B7CC52632942}"/>
            </a:ext>
          </a:extLst>
        </xdr:cNvPr>
        <xdr:cNvSpPr/>
      </xdr:nvSpPr>
      <xdr:spPr>
        <a:xfrm>
          <a:off x="48592835" y="1416429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64</xdr:col>
      <xdr:colOff>361987</xdr:colOff>
      <xdr:row>28</xdr:row>
      <xdr:rowOff>48532</xdr:rowOff>
    </xdr:from>
    <xdr:to>
      <xdr:col>64</xdr:col>
      <xdr:colOff>626911</xdr:colOff>
      <xdr:row>28</xdr:row>
      <xdr:rowOff>303760</xdr:rowOff>
    </xdr:to>
    <xdr:sp macro="" textlink="">
      <xdr:nvSpPr>
        <xdr:cNvPr id="29" name="Ellipse 28">
          <a:extLst>
            <a:ext uri="{FF2B5EF4-FFF2-40B4-BE49-F238E27FC236}">
              <a16:creationId xmlns:a16="http://schemas.microsoft.com/office/drawing/2014/main" id="{CCDD022F-2C50-362A-AC13-84E7A94AA2FD}"/>
            </a:ext>
          </a:extLst>
        </xdr:cNvPr>
        <xdr:cNvSpPr/>
      </xdr:nvSpPr>
      <xdr:spPr>
        <a:xfrm>
          <a:off x="53164835" y="148293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65</xdr:col>
      <xdr:colOff>377862</xdr:colOff>
      <xdr:row>28</xdr:row>
      <xdr:rowOff>48532</xdr:rowOff>
    </xdr:from>
    <xdr:to>
      <xdr:col>65</xdr:col>
      <xdr:colOff>633060</xdr:colOff>
      <xdr:row>28</xdr:row>
      <xdr:rowOff>303760</xdr:rowOff>
    </xdr:to>
    <xdr:sp macro="" textlink="">
      <xdr:nvSpPr>
        <xdr:cNvPr id="30" name="Ellipse 29">
          <a:extLst>
            <a:ext uri="{FF2B5EF4-FFF2-40B4-BE49-F238E27FC236}">
              <a16:creationId xmlns:a16="http://schemas.microsoft.com/office/drawing/2014/main" id="{A3E48F4A-34B4-3966-AED9-DE39698C6D8C}"/>
            </a:ext>
          </a:extLst>
        </xdr:cNvPr>
        <xdr:cNvSpPr/>
      </xdr:nvSpPr>
      <xdr:spPr>
        <a:xfrm>
          <a:off x="53815998" y="148293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57</xdr:col>
      <xdr:colOff>351308</xdr:colOff>
      <xdr:row>28</xdr:row>
      <xdr:rowOff>48532</xdr:rowOff>
    </xdr:from>
    <xdr:to>
      <xdr:col>57</xdr:col>
      <xdr:colOff>610041</xdr:colOff>
      <xdr:row>28</xdr:row>
      <xdr:rowOff>303760</xdr:rowOff>
    </xdr:to>
    <xdr:sp macro="" textlink="">
      <xdr:nvSpPr>
        <xdr:cNvPr id="31" name="Ellipse 30">
          <a:extLst>
            <a:ext uri="{FF2B5EF4-FFF2-40B4-BE49-F238E27FC236}">
              <a16:creationId xmlns:a16="http://schemas.microsoft.com/office/drawing/2014/main" id="{CB5D406B-E115-5D91-072D-DFA07D635AB7}"/>
            </a:ext>
          </a:extLst>
        </xdr:cNvPr>
        <xdr:cNvSpPr/>
      </xdr:nvSpPr>
      <xdr:spPr>
        <a:xfrm>
          <a:off x="48592835" y="148293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58</xdr:col>
      <xdr:colOff>360833</xdr:colOff>
      <xdr:row>28</xdr:row>
      <xdr:rowOff>40162</xdr:rowOff>
    </xdr:from>
    <xdr:to>
      <xdr:col>58</xdr:col>
      <xdr:colOff>622255</xdr:colOff>
      <xdr:row>28</xdr:row>
      <xdr:rowOff>305206</xdr:rowOff>
    </xdr:to>
    <xdr:sp macro="" textlink="">
      <xdr:nvSpPr>
        <xdr:cNvPr id="32" name="Ellipse 31">
          <a:extLst>
            <a:ext uri="{FF2B5EF4-FFF2-40B4-BE49-F238E27FC236}">
              <a16:creationId xmlns:a16="http://schemas.microsoft.com/office/drawing/2014/main" id="{E1E04978-F26E-6453-DA33-9DFE2452A1BC}"/>
            </a:ext>
          </a:extLst>
        </xdr:cNvPr>
        <xdr:cNvSpPr/>
      </xdr:nvSpPr>
      <xdr:spPr>
        <a:xfrm>
          <a:off x="49243999" y="1484316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64</xdr:col>
      <xdr:colOff>361987</xdr:colOff>
      <xdr:row>29</xdr:row>
      <xdr:rowOff>35832</xdr:rowOff>
    </xdr:from>
    <xdr:to>
      <xdr:col>64</xdr:col>
      <xdr:colOff>626911</xdr:colOff>
      <xdr:row>29</xdr:row>
      <xdr:rowOff>297707</xdr:rowOff>
    </xdr:to>
    <xdr:sp macro="" textlink="">
      <xdr:nvSpPr>
        <xdr:cNvPr id="33" name="Ellipse 32">
          <a:extLst>
            <a:ext uri="{FF2B5EF4-FFF2-40B4-BE49-F238E27FC236}">
              <a16:creationId xmlns:a16="http://schemas.microsoft.com/office/drawing/2014/main" id="{0489EA95-2A5B-BE3F-3BA9-0CD9EA184A27}"/>
            </a:ext>
          </a:extLst>
        </xdr:cNvPr>
        <xdr:cNvSpPr/>
      </xdr:nvSpPr>
      <xdr:spPr>
        <a:xfrm>
          <a:off x="53164835" y="154389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65</xdr:col>
      <xdr:colOff>377862</xdr:colOff>
      <xdr:row>29</xdr:row>
      <xdr:rowOff>35832</xdr:rowOff>
    </xdr:from>
    <xdr:to>
      <xdr:col>65</xdr:col>
      <xdr:colOff>633060</xdr:colOff>
      <xdr:row>29</xdr:row>
      <xdr:rowOff>297707</xdr:rowOff>
    </xdr:to>
    <xdr:sp macro="" textlink="">
      <xdr:nvSpPr>
        <xdr:cNvPr id="34" name="Ellipse 33">
          <a:extLst>
            <a:ext uri="{FF2B5EF4-FFF2-40B4-BE49-F238E27FC236}">
              <a16:creationId xmlns:a16="http://schemas.microsoft.com/office/drawing/2014/main" id="{C42C655C-2238-E3E4-FC89-D6373F10AAB1}"/>
            </a:ext>
          </a:extLst>
        </xdr:cNvPr>
        <xdr:cNvSpPr/>
      </xdr:nvSpPr>
      <xdr:spPr>
        <a:xfrm>
          <a:off x="53815998" y="154389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61</xdr:col>
      <xdr:colOff>360833</xdr:colOff>
      <xdr:row>29</xdr:row>
      <xdr:rowOff>28328</xdr:rowOff>
    </xdr:from>
    <xdr:to>
      <xdr:col>61</xdr:col>
      <xdr:colOff>622255</xdr:colOff>
      <xdr:row>29</xdr:row>
      <xdr:rowOff>261771</xdr:rowOff>
    </xdr:to>
    <xdr:sp macro="" textlink="">
      <xdr:nvSpPr>
        <xdr:cNvPr id="35" name="Ellipse 34">
          <a:extLst>
            <a:ext uri="{FF2B5EF4-FFF2-40B4-BE49-F238E27FC236}">
              <a16:creationId xmlns:a16="http://schemas.microsoft.com/office/drawing/2014/main" id="{1EEB25F5-2CE3-7C68-03AB-B0A565E36F23}"/>
            </a:ext>
          </a:extLst>
        </xdr:cNvPr>
        <xdr:cNvSpPr/>
      </xdr:nvSpPr>
      <xdr:spPr>
        <a:xfrm>
          <a:off x="51197490" y="15425058"/>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64</xdr:col>
      <xdr:colOff>361987</xdr:colOff>
      <xdr:row>3</xdr:row>
      <xdr:rowOff>35832</xdr:rowOff>
    </xdr:from>
    <xdr:to>
      <xdr:col>64</xdr:col>
      <xdr:colOff>626911</xdr:colOff>
      <xdr:row>3</xdr:row>
      <xdr:rowOff>268578</xdr:rowOff>
    </xdr:to>
    <xdr:sp macro="" textlink="">
      <xdr:nvSpPr>
        <xdr:cNvPr id="36" name="Ellipse 35">
          <a:extLst>
            <a:ext uri="{FF2B5EF4-FFF2-40B4-BE49-F238E27FC236}">
              <a16:creationId xmlns:a16="http://schemas.microsoft.com/office/drawing/2014/main" id="{C44C5DA7-3B9E-7318-4DDA-27346F285F60}"/>
            </a:ext>
          </a:extLst>
        </xdr:cNvPr>
        <xdr:cNvSpPr/>
      </xdr:nvSpPr>
      <xdr:spPr>
        <a:xfrm>
          <a:off x="53164835" y="13333021"/>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65</xdr:col>
      <xdr:colOff>377862</xdr:colOff>
      <xdr:row>3</xdr:row>
      <xdr:rowOff>35832</xdr:rowOff>
    </xdr:from>
    <xdr:to>
      <xdr:col>65</xdr:col>
      <xdr:colOff>633060</xdr:colOff>
      <xdr:row>3</xdr:row>
      <xdr:rowOff>268578</xdr:rowOff>
    </xdr:to>
    <xdr:sp macro="" textlink="">
      <xdr:nvSpPr>
        <xdr:cNvPr id="37" name="Ellipse 36">
          <a:extLst>
            <a:ext uri="{FF2B5EF4-FFF2-40B4-BE49-F238E27FC236}">
              <a16:creationId xmlns:a16="http://schemas.microsoft.com/office/drawing/2014/main" id="{DC2D9A7E-1FEA-50B0-612D-05359E40DC54}"/>
            </a:ext>
          </a:extLst>
        </xdr:cNvPr>
        <xdr:cNvSpPr/>
      </xdr:nvSpPr>
      <xdr:spPr>
        <a:xfrm>
          <a:off x="53815998" y="13333021"/>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57</xdr:col>
      <xdr:colOff>351308</xdr:colOff>
      <xdr:row>8</xdr:row>
      <xdr:rowOff>19957</xdr:rowOff>
    </xdr:from>
    <xdr:to>
      <xdr:col>57</xdr:col>
      <xdr:colOff>610041</xdr:colOff>
      <xdr:row>8</xdr:row>
      <xdr:rowOff>281543</xdr:rowOff>
    </xdr:to>
    <xdr:sp macro="" textlink="">
      <xdr:nvSpPr>
        <xdr:cNvPr id="38" name="Ellipse 37">
          <a:extLst>
            <a:ext uri="{FF2B5EF4-FFF2-40B4-BE49-F238E27FC236}">
              <a16:creationId xmlns:a16="http://schemas.microsoft.com/office/drawing/2014/main" id="{A278E61C-E1AB-4139-5CA9-DD696C8F140D}"/>
            </a:ext>
          </a:extLst>
        </xdr:cNvPr>
        <xdr:cNvSpPr/>
      </xdr:nvSpPr>
      <xdr:spPr>
        <a:xfrm>
          <a:off x="48592835" y="14164293"/>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64</xdr:col>
      <xdr:colOff>361987</xdr:colOff>
      <xdr:row>13</xdr:row>
      <xdr:rowOff>48532</xdr:rowOff>
    </xdr:from>
    <xdr:to>
      <xdr:col>64</xdr:col>
      <xdr:colOff>626911</xdr:colOff>
      <xdr:row>13</xdr:row>
      <xdr:rowOff>290949</xdr:rowOff>
    </xdr:to>
    <xdr:sp macro="" textlink="">
      <xdr:nvSpPr>
        <xdr:cNvPr id="39" name="Ellipse 38">
          <a:extLst>
            <a:ext uri="{FF2B5EF4-FFF2-40B4-BE49-F238E27FC236}">
              <a16:creationId xmlns:a16="http://schemas.microsoft.com/office/drawing/2014/main" id="{D649B18A-965C-42BE-B5D9-18155150C793}"/>
            </a:ext>
          </a:extLst>
        </xdr:cNvPr>
        <xdr:cNvSpPr/>
      </xdr:nvSpPr>
      <xdr:spPr>
        <a:xfrm>
          <a:off x="53164835" y="148293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65</xdr:col>
      <xdr:colOff>377862</xdr:colOff>
      <xdr:row>13</xdr:row>
      <xdr:rowOff>48532</xdr:rowOff>
    </xdr:from>
    <xdr:to>
      <xdr:col>65</xdr:col>
      <xdr:colOff>633060</xdr:colOff>
      <xdr:row>13</xdr:row>
      <xdr:rowOff>290949</xdr:rowOff>
    </xdr:to>
    <xdr:sp macro="" textlink="">
      <xdr:nvSpPr>
        <xdr:cNvPr id="40" name="Ellipse 39">
          <a:extLst>
            <a:ext uri="{FF2B5EF4-FFF2-40B4-BE49-F238E27FC236}">
              <a16:creationId xmlns:a16="http://schemas.microsoft.com/office/drawing/2014/main" id="{2FA32CC8-8A17-A357-7095-6E01E99AFA70}"/>
            </a:ext>
          </a:extLst>
        </xdr:cNvPr>
        <xdr:cNvSpPr/>
      </xdr:nvSpPr>
      <xdr:spPr>
        <a:xfrm>
          <a:off x="53815998" y="148293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57</xdr:col>
      <xdr:colOff>351308</xdr:colOff>
      <xdr:row>13</xdr:row>
      <xdr:rowOff>48532</xdr:rowOff>
    </xdr:from>
    <xdr:to>
      <xdr:col>57</xdr:col>
      <xdr:colOff>610041</xdr:colOff>
      <xdr:row>13</xdr:row>
      <xdr:rowOff>290949</xdr:rowOff>
    </xdr:to>
    <xdr:sp macro="" textlink="">
      <xdr:nvSpPr>
        <xdr:cNvPr id="41" name="Ellipse 40">
          <a:extLst>
            <a:ext uri="{FF2B5EF4-FFF2-40B4-BE49-F238E27FC236}">
              <a16:creationId xmlns:a16="http://schemas.microsoft.com/office/drawing/2014/main" id="{9C91FCEB-599D-96FE-9FB8-FDB97E25895B}"/>
            </a:ext>
          </a:extLst>
        </xdr:cNvPr>
        <xdr:cNvSpPr/>
      </xdr:nvSpPr>
      <xdr:spPr>
        <a:xfrm>
          <a:off x="48592835" y="148293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58</xdr:col>
      <xdr:colOff>360833</xdr:colOff>
      <xdr:row>13</xdr:row>
      <xdr:rowOff>52862</xdr:rowOff>
    </xdr:from>
    <xdr:to>
      <xdr:col>58</xdr:col>
      <xdr:colOff>622255</xdr:colOff>
      <xdr:row>13</xdr:row>
      <xdr:rowOff>324217</xdr:rowOff>
    </xdr:to>
    <xdr:sp macro="" textlink="">
      <xdr:nvSpPr>
        <xdr:cNvPr id="42" name="Ellipse 41">
          <a:extLst>
            <a:ext uri="{FF2B5EF4-FFF2-40B4-BE49-F238E27FC236}">
              <a16:creationId xmlns:a16="http://schemas.microsoft.com/office/drawing/2014/main" id="{EE3512A2-7233-BCC6-A4B6-D9F273E0663A}"/>
            </a:ext>
          </a:extLst>
        </xdr:cNvPr>
        <xdr:cNvSpPr/>
      </xdr:nvSpPr>
      <xdr:spPr>
        <a:xfrm>
          <a:off x="49243999" y="14843167"/>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64</xdr:col>
      <xdr:colOff>361987</xdr:colOff>
      <xdr:row>18</xdr:row>
      <xdr:rowOff>48532</xdr:rowOff>
    </xdr:from>
    <xdr:to>
      <xdr:col>64</xdr:col>
      <xdr:colOff>626911</xdr:colOff>
      <xdr:row>18</xdr:row>
      <xdr:rowOff>284570</xdr:rowOff>
    </xdr:to>
    <xdr:sp macro="" textlink="">
      <xdr:nvSpPr>
        <xdr:cNvPr id="43" name="Ellipse 42">
          <a:extLst>
            <a:ext uri="{FF2B5EF4-FFF2-40B4-BE49-F238E27FC236}">
              <a16:creationId xmlns:a16="http://schemas.microsoft.com/office/drawing/2014/main" id="{9BBBADAC-C929-5A8F-717C-73E32664AA66}"/>
            </a:ext>
          </a:extLst>
        </xdr:cNvPr>
        <xdr:cNvSpPr/>
      </xdr:nvSpPr>
      <xdr:spPr>
        <a:xfrm>
          <a:off x="53164835" y="154389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65</xdr:col>
      <xdr:colOff>377862</xdr:colOff>
      <xdr:row>18</xdr:row>
      <xdr:rowOff>48532</xdr:rowOff>
    </xdr:from>
    <xdr:to>
      <xdr:col>65</xdr:col>
      <xdr:colOff>633060</xdr:colOff>
      <xdr:row>18</xdr:row>
      <xdr:rowOff>284570</xdr:rowOff>
    </xdr:to>
    <xdr:sp macro="" textlink="">
      <xdr:nvSpPr>
        <xdr:cNvPr id="44" name="Ellipse 43">
          <a:extLst>
            <a:ext uri="{FF2B5EF4-FFF2-40B4-BE49-F238E27FC236}">
              <a16:creationId xmlns:a16="http://schemas.microsoft.com/office/drawing/2014/main" id="{ADAC2A26-1487-0E22-F2E9-C1DBEF3FCCF3}"/>
            </a:ext>
          </a:extLst>
        </xdr:cNvPr>
        <xdr:cNvSpPr/>
      </xdr:nvSpPr>
      <xdr:spPr>
        <a:xfrm>
          <a:off x="53815998" y="1543891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61</xdr:col>
      <xdr:colOff>360833</xdr:colOff>
      <xdr:row>18</xdr:row>
      <xdr:rowOff>21978</xdr:rowOff>
    </xdr:from>
    <xdr:to>
      <xdr:col>61</xdr:col>
      <xdr:colOff>622255</xdr:colOff>
      <xdr:row>18</xdr:row>
      <xdr:rowOff>268040</xdr:rowOff>
    </xdr:to>
    <xdr:sp macro="" textlink="">
      <xdr:nvSpPr>
        <xdr:cNvPr id="45" name="Ellipse 44">
          <a:extLst>
            <a:ext uri="{FF2B5EF4-FFF2-40B4-BE49-F238E27FC236}">
              <a16:creationId xmlns:a16="http://schemas.microsoft.com/office/drawing/2014/main" id="{75F97818-66B6-1EFB-4500-290606A05CDB}"/>
            </a:ext>
          </a:extLst>
        </xdr:cNvPr>
        <xdr:cNvSpPr/>
      </xdr:nvSpPr>
      <xdr:spPr>
        <a:xfrm>
          <a:off x="51197490" y="15425058"/>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71</xdr:col>
      <xdr:colOff>351310</xdr:colOff>
      <xdr:row>26</xdr:row>
      <xdr:rowOff>78550</xdr:rowOff>
    </xdr:from>
    <xdr:to>
      <xdr:col>71</xdr:col>
      <xdr:colOff>610043</xdr:colOff>
      <xdr:row>26</xdr:row>
      <xdr:rowOff>324375</xdr:rowOff>
    </xdr:to>
    <xdr:sp macro="" textlink="">
      <xdr:nvSpPr>
        <xdr:cNvPr id="46" name="Ellipse 45">
          <a:extLst>
            <a:ext uri="{FF2B5EF4-FFF2-40B4-BE49-F238E27FC236}">
              <a16:creationId xmlns:a16="http://schemas.microsoft.com/office/drawing/2014/main" id="{3E840CAA-FA5D-1F9B-B7A1-5DA5E43EFB33}"/>
            </a:ext>
          </a:extLst>
        </xdr:cNvPr>
        <xdr:cNvSpPr/>
      </xdr:nvSpPr>
      <xdr:spPr>
        <a:xfrm>
          <a:off x="60660146" y="1358240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72</xdr:col>
      <xdr:colOff>371514</xdr:colOff>
      <xdr:row>26</xdr:row>
      <xdr:rowOff>78550</xdr:rowOff>
    </xdr:from>
    <xdr:to>
      <xdr:col>72</xdr:col>
      <xdr:colOff>626712</xdr:colOff>
      <xdr:row>26</xdr:row>
      <xdr:rowOff>324375</xdr:rowOff>
    </xdr:to>
    <xdr:sp macro="" textlink="">
      <xdr:nvSpPr>
        <xdr:cNvPr id="47" name="Ellipse 46">
          <a:extLst>
            <a:ext uri="{FF2B5EF4-FFF2-40B4-BE49-F238E27FC236}">
              <a16:creationId xmlns:a16="http://schemas.microsoft.com/office/drawing/2014/main" id="{9A07B33C-9A6A-D401-0757-59FD150A9101}"/>
            </a:ext>
          </a:extLst>
        </xdr:cNvPr>
        <xdr:cNvSpPr/>
      </xdr:nvSpPr>
      <xdr:spPr>
        <a:xfrm>
          <a:off x="61325164" y="1358240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71</xdr:col>
      <xdr:colOff>351310</xdr:colOff>
      <xdr:row>3</xdr:row>
      <xdr:rowOff>72200</xdr:rowOff>
    </xdr:from>
    <xdr:to>
      <xdr:col>71</xdr:col>
      <xdr:colOff>610043</xdr:colOff>
      <xdr:row>3</xdr:row>
      <xdr:rowOff>317648</xdr:rowOff>
    </xdr:to>
    <xdr:sp macro="" textlink="">
      <xdr:nvSpPr>
        <xdr:cNvPr id="48" name="Ellipse 47">
          <a:extLst>
            <a:ext uri="{FF2B5EF4-FFF2-40B4-BE49-F238E27FC236}">
              <a16:creationId xmlns:a16="http://schemas.microsoft.com/office/drawing/2014/main" id="{C64D4F30-8DD4-6B02-B461-B3731FB2A9EE}"/>
            </a:ext>
          </a:extLst>
        </xdr:cNvPr>
        <xdr:cNvSpPr/>
      </xdr:nvSpPr>
      <xdr:spPr>
        <a:xfrm>
          <a:off x="60660146" y="1358240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72</xdr:col>
      <xdr:colOff>371514</xdr:colOff>
      <xdr:row>3</xdr:row>
      <xdr:rowOff>72200</xdr:rowOff>
    </xdr:from>
    <xdr:to>
      <xdr:col>72</xdr:col>
      <xdr:colOff>626712</xdr:colOff>
      <xdr:row>3</xdr:row>
      <xdr:rowOff>317648</xdr:rowOff>
    </xdr:to>
    <xdr:sp macro="" textlink="">
      <xdr:nvSpPr>
        <xdr:cNvPr id="49" name="Ellipse 48">
          <a:extLst>
            <a:ext uri="{FF2B5EF4-FFF2-40B4-BE49-F238E27FC236}">
              <a16:creationId xmlns:a16="http://schemas.microsoft.com/office/drawing/2014/main" id="{DF294B04-6BF8-078F-792A-7DD6CE89B43B}"/>
            </a:ext>
          </a:extLst>
        </xdr:cNvPr>
        <xdr:cNvSpPr/>
      </xdr:nvSpPr>
      <xdr:spPr>
        <a:xfrm>
          <a:off x="61325164" y="13582402"/>
          <a:ext cx="252000" cy="2520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06022" name="Image 5">
          <a:extLst>
            <a:ext uri="{FF2B5EF4-FFF2-40B4-BE49-F238E27FC236}">
              <a16:creationId xmlns:a16="http://schemas.microsoft.com/office/drawing/2014/main" id="{B451931E-C7D1-1FE1-4BA0-57DA7F373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07043" name="Image 5">
          <a:extLst>
            <a:ext uri="{FF2B5EF4-FFF2-40B4-BE49-F238E27FC236}">
              <a16:creationId xmlns:a16="http://schemas.microsoft.com/office/drawing/2014/main" id="{DE2ED8DA-0101-67C9-4929-3A5CFD193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3175" name="Image 5">
          <a:extLst>
            <a:ext uri="{FF2B5EF4-FFF2-40B4-BE49-F238E27FC236}">
              <a16:creationId xmlns:a16="http://schemas.microsoft.com/office/drawing/2014/main" id="{A53767F4-D48F-CADB-7C17-E7895D3B8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177800</xdr:colOff>
      <xdr:row>0</xdr:row>
      <xdr:rowOff>685800</xdr:rowOff>
    </xdr:to>
    <xdr:pic>
      <xdr:nvPicPr>
        <xdr:cNvPr id="6024313" name="Image 5">
          <a:extLst>
            <a:ext uri="{FF2B5EF4-FFF2-40B4-BE49-F238E27FC236}">
              <a16:creationId xmlns:a16="http://schemas.microsoft.com/office/drawing/2014/main" id="{0AA7E935-BF04-E635-8EF5-F4E4A6418E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77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25337" name="Image 5">
          <a:extLst>
            <a:ext uri="{FF2B5EF4-FFF2-40B4-BE49-F238E27FC236}">
              <a16:creationId xmlns:a16="http://schemas.microsoft.com/office/drawing/2014/main" id="{97460970-A5C8-0B4F-D8D5-A06D6230FD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26361" name="Image 5">
          <a:extLst>
            <a:ext uri="{FF2B5EF4-FFF2-40B4-BE49-F238E27FC236}">
              <a16:creationId xmlns:a16="http://schemas.microsoft.com/office/drawing/2014/main" id="{6A9F1479-03CA-4943-2301-CE042BE35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27385" name="Image 5">
          <a:extLst>
            <a:ext uri="{FF2B5EF4-FFF2-40B4-BE49-F238E27FC236}">
              <a16:creationId xmlns:a16="http://schemas.microsoft.com/office/drawing/2014/main" id="{28CB7E66-169D-B228-A071-088459800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08067" name="Image 5">
          <a:extLst>
            <a:ext uri="{FF2B5EF4-FFF2-40B4-BE49-F238E27FC236}">
              <a16:creationId xmlns:a16="http://schemas.microsoft.com/office/drawing/2014/main" id="{D37E5DD8-9C22-7ADE-46F7-1358E5F7E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9276" name="Image 5">
          <a:extLst>
            <a:ext uri="{FF2B5EF4-FFF2-40B4-BE49-F238E27FC236}">
              <a16:creationId xmlns:a16="http://schemas.microsoft.com/office/drawing/2014/main" id="{FCF27C63-E3E0-A49A-AD5A-9384CF2B4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21321" name="Image 5">
          <a:extLst>
            <a:ext uri="{FF2B5EF4-FFF2-40B4-BE49-F238E27FC236}">
              <a16:creationId xmlns:a16="http://schemas.microsoft.com/office/drawing/2014/main" id="{CF8353BB-444A-E724-A478-6B3B2AF7B1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09090" name="Image 5">
          <a:extLst>
            <a:ext uri="{FF2B5EF4-FFF2-40B4-BE49-F238E27FC236}">
              <a16:creationId xmlns:a16="http://schemas.microsoft.com/office/drawing/2014/main" id="{18AC2718-9279-0930-E747-9AF0A995E0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0114" name="Image 5">
          <a:extLst>
            <a:ext uri="{FF2B5EF4-FFF2-40B4-BE49-F238E27FC236}">
              <a16:creationId xmlns:a16="http://schemas.microsoft.com/office/drawing/2014/main" id="{372A847A-9155-09D8-34E6-4CEF92177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1138" name="Image 5">
          <a:extLst>
            <a:ext uri="{FF2B5EF4-FFF2-40B4-BE49-F238E27FC236}">
              <a16:creationId xmlns:a16="http://schemas.microsoft.com/office/drawing/2014/main" id="{D66C6AFC-71EA-BFD2-0DD3-0CD13A2CAB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2162" name="Image 5">
          <a:extLst>
            <a:ext uri="{FF2B5EF4-FFF2-40B4-BE49-F238E27FC236}">
              <a16:creationId xmlns:a16="http://schemas.microsoft.com/office/drawing/2014/main" id="{6C1D208F-48D9-3054-D0B9-FAAD0BEDC5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5218" name="Image 5">
          <a:extLst>
            <a:ext uri="{FF2B5EF4-FFF2-40B4-BE49-F238E27FC236}">
              <a16:creationId xmlns:a16="http://schemas.microsoft.com/office/drawing/2014/main" id="{755D7652-2D84-6956-07C2-C94C95F678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8260" name="Image 5">
          <a:extLst>
            <a:ext uri="{FF2B5EF4-FFF2-40B4-BE49-F238E27FC236}">
              <a16:creationId xmlns:a16="http://schemas.microsoft.com/office/drawing/2014/main" id="{7B20AF10-1CF1-D5CF-D235-B1F5CEC8A3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20298" name="Image 5">
          <a:extLst>
            <a:ext uri="{FF2B5EF4-FFF2-40B4-BE49-F238E27FC236}">
              <a16:creationId xmlns:a16="http://schemas.microsoft.com/office/drawing/2014/main" id="{45EDC359-91DB-7AAC-0255-E4411EBB9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22343" name="Image 5">
          <a:extLst>
            <a:ext uri="{FF2B5EF4-FFF2-40B4-BE49-F238E27FC236}">
              <a16:creationId xmlns:a16="http://schemas.microsoft.com/office/drawing/2014/main" id="{6D93134D-6D79-F231-0044-EFD0513F6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16242" name="Image 5">
          <a:extLst>
            <a:ext uri="{FF2B5EF4-FFF2-40B4-BE49-F238E27FC236}">
              <a16:creationId xmlns:a16="http://schemas.microsoft.com/office/drawing/2014/main" id="{14AB5FFA-2F34-FEC6-0A72-32D70758D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6032423" name="Image 5">
          <a:extLst>
            <a:ext uri="{FF2B5EF4-FFF2-40B4-BE49-F238E27FC236}">
              <a16:creationId xmlns:a16="http://schemas.microsoft.com/office/drawing/2014/main" id="{A053DAD4-E9AB-82C0-DC4C-451809529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285750</xdr:rowOff>
    </xdr:from>
    <xdr:to>
      <xdr:col>4</xdr:col>
      <xdr:colOff>190500</xdr:colOff>
      <xdr:row>0</xdr:row>
      <xdr:rowOff>685800</xdr:rowOff>
    </xdr:to>
    <xdr:pic>
      <xdr:nvPicPr>
        <xdr:cNvPr id="5140836" name="Image 5">
          <a:extLst>
            <a:ext uri="{FF2B5EF4-FFF2-40B4-BE49-F238E27FC236}">
              <a16:creationId xmlns:a16="http://schemas.microsoft.com/office/drawing/2014/main" id="{34E0EAEF-4B01-18A7-9FA6-59CFD105CB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285750"/>
          <a:ext cx="990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lphine_cloix/Bureau/AEG%20St%20Fons/03.%20R&#233;alisation/03.%20Audit%20Patrimoine%20b&#226;ti/85PCOS%20-%20COSEC/85PCOS%20-%20COSEC%20-%20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Etudes%20Realisation%20des%20Contrats/Ministere%20de%20l'Int&#233;rieur%20OM-%20R&#233;gion%20Guyane/02.%20R&#233;alisation/02.%20Rapport/2.3%20Subdivision%20maritime,%20Remire/2.3%20Subdivision%20Maritim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ucile-home/lucile-home/donn&#233;es%20techniques%20sur%20si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ucile-home/donn&#233;es%20techniques%20sur%20si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3C/Documents/H3C/02.%20Missions/02.%20DDE%20lot%20A3/03.%20R&#233;alisation/02.%20Site%20102_UAG/02.%20B&#226;timent/03.%20BU/01.%20Rapports/n&#176;%20102%20-%20rapport%20&#233;nergie%20-%20BU%20-%20VC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Etudes%20Realisation%20des%20Contrats/MNHN/03%20-%20R&#233;alisation/0%20Mod&#232;les/Mod&#232;le%20MNHN%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enoble%20Alpes%20M&#233;tro/05.%20Modele%20-%20outils/Energie/XX.%20Rapport%20&#233;nergie%20-%20nom%20du%20si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DUARTE/Bureau/Affaires/ATEA/AFFAIRES/AFFAIRES%20SOLDEES/93%20STAINS%20DIAG%20VICTOR%20HUGO-%20r&#233;hab%20groupe%20scolaire/TECHNIQUE/DOSSIER%20REMIS%20AU%20CLIENT/Rapport%20typ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Normes%20&amp;%20M&#233;thodes\Rapport_6-8%20rue%20marie%20curie_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ameline/Mod&#232;le%20vierge%20AEG%20PM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0Etudes%20Realisation%20des%20Contrats/DDT%2001-%20Base%20A&#233;rienne%20dAmb&#233;rieu/3-%20R&#233;alisation/1-PC/Rapport/Rapport%201-%20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s"/>
      <sheetName val="Outils"/>
      <sheetName val="Coef G"/>
      <sheetName val="Page1"/>
      <sheetName val="Intro"/>
      <sheetName val="Bâti"/>
      <sheetName val="Tech"/>
      <sheetName val="Schéma de ch"/>
      <sheetName val="Tech (2)"/>
      <sheetName val="Conso"/>
      <sheetName val="EnerDiag4"/>
      <sheetName val="Synth"/>
      <sheetName val="Préco"/>
      <sheetName val="Chiff"/>
      <sheetName val="Liste préconisation"/>
      <sheetName val="Calcul CEE"/>
      <sheetName val="Coef_G"/>
      <sheetName val="Schéma_de_ch"/>
      <sheetName val="Tech_(2)"/>
      <sheetName val="Liste_préconisation"/>
      <sheetName val="Calcul_CEE"/>
      <sheetName val="données"/>
      <sheetName val="Recommandations"/>
      <sheetName val="Hypothèses_ECS"/>
      <sheetName val="Consommations_facturées"/>
      <sheetName val="Hypothèses"/>
      <sheetName val="Tables_référence"/>
      <sheetName val="Equipements"/>
      <sheetName val="Sites"/>
    </sheetNames>
    <sheetDataSet>
      <sheetData sheetId="0"/>
      <sheetData sheetId="1">
        <row r="17">
          <cell r="BP17" t="str">
            <v>5ème Catégorie</v>
          </cell>
        </row>
        <row r="18">
          <cell r="BP18" t="str">
            <v>4ème Catégorie</v>
          </cell>
        </row>
        <row r="19">
          <cell r="BP19" t="str">
            <v>3ème Catégorie</v>
          </cell>
        </row>
        <row r="20">
          <cell r="BP20" t="str">
            <v>1er Catégorie</v>
          </cell>
        </row>
        <row r="21">
          <cell r="BP21" t="str">
            <v>2ème Catégorie</v>
          </cell>
        </row>
        <row r="64">
          <cell r="BS64" t="str">
            <v>Mur</v>
          </cell>
          <cell r="CY64" t="str">
            <v>Laine de verre</v>
          </cell>
          <cell r="DJ64" t="str">
            <v>Bon</v>
          </cell>
          <cell r="DT64" t="str">
            <v>Bois</v>
          </cell>
          <cell r="EF64" t="str">
            <v>SV</v>
          </cell>
          <cell r="EO64" t="str">
            <v>Stores intérieurs</v>
          </cell>
        </row>
        <row r="65">
          <cell r="BS65" t="str">
            <v>Toiture</v>
          </cell>
          <cell r="CY65" t="str">
            <v>Laine de roche</v>
          </cell>
          <cell r="DJ65" t="str">
            <v>Passable</v>
          </cell>
          <cell r="DT65" t="str">
            <v>Aluminium</v>
          </cell>
          <cell r="EF65" t="str">
            <v>DV 4-4-4</v>
          </cell>
          <cell r="EO65" t="str">
            <v>Stores extérieurs</v>
          </cell>
        </row>
        <row r="66">
          <cell r="BS66" t="str">
            <v>Plancher</v>
          </cell>
          <cell r="CY66" t="str">
            <v>Laine minérale</v>
          </cell>
          <cell r="DJ66" t="str">
            <v>Dégradé</v>
          </cell>
          <cell r="DT66" t="str">
            <v>PVC</v>
          </cell>
          <cell r="EF66" t="str">
            <v>DV 4-6-4</v>
          </cell>
          <cell r="EO66" t="str">
            <v>Volet en bois</v>
          </cell>
        </row>
        <row r="67">
          <cell r="CY67" t="str">
            <v>Polystyrène</v>
          </cell>
          <cell r="DT67" t="str">
            <v>Métal</v>
          </cell>
          <cell r="EF67" t="str">
            <v>DV 4-12-4</v>
          </cell>
          <cell r="EO67" t="str">
            <v>Volet PVC</v>
          </cell>
        </row>
        <row r="68">
          <cell r="CY68" t="str">
            <v>Polyuréthane</v>
          </cell>
          <cell r="EF68" t="str">
            <v>DV 6-4-6</v>
          </cell>
          <cell r="EO68" t="str">
            <v>Débord de toiture</v>
          </cell>
        </row>
        <row r="69">
          <cell r="CY69" t="str">
            <v>Laine de mouton</v>
          </cell>
          <cell r="EF69" t="str">
            <v>DV 6-6-6</v>
          </cell>
          <cell r="EO69" t="str">
            <v>Film solaire</v>
          </cell>
        </row>
        <row r="70">
          <cell r="CY70" t="str">
            <v>Plume</v>
          </cell>
          <cell r="EF70" t="str">
            <v>DV 6-12-6</v>
          </cell>
          <cell r="EO70" t="str">
            <v>Aucune</v>
          </cell>
        </row>
        <row r="71">
          <cell r="CY71" t="str">
            <v>Aucun</v>
          </cell>
          <cell r="EF71" t="str">
            <v>Plexiglass</v>
          </cell>
        </row>
        <row r="72">
          <cell r="CY72" t="str">
            <v>Inconnu</v>
          </cell>
          <cell r="EF72" t="str">
            <v>Polycarbonate</v>
          </cell>
        </row>
        <row r="95">
          <cell r="CE95" t="str">
            <v>Bonne</v>
          </cell>
        </row>
        <row r="96">
          <cell r="CE96" t="str">
            <v>Insuffisante</v>
          </cell>
        </row>
        <row r="97">
          <cell r="CE97" t="str">
            <v>Médiocre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A2" t="str">
            <v>Isolation des murs par l'extérieur</v>
          </cell>
        </row>
        <row r="3">
          <cell r="A3" t="str">
            <v>Isolation des murs par l'intérieur</v>
          </cell>
        </row>
        <row r="4">
          <cell r="A4" t="str">
            <v>Isolation des combles (non visités)</v>
          </cell>
        </row>
        <row r="5">
          <cell r="A5" t="str">
            <v xml:space="preserve">Isolation des combles </v>
          </cell>
        </row>
        <row r="6">
          <cell r="A6" t="str">
            <v>Isolation des rampants</v>
          </cell>
        </row>
        <row r="7">
          <cell r="A7" t="str">
            <v>Isolation de la toiture terrasse</v>
          </cell>
        </row>
        <row r="8">
          <cell r="A8" t="str">
            <v>Isolation du plancher-bas - Projection d'isolant en sous-face</v>
          </cell>
        </row>
        <row r="9">
          <cell r="A9" t="str">
            <v>Remplacement des simples vitrages</v>
          </cell>
        </row>
        <row r="10">
          <cell r="A10" t="str">
            <v>Remplacement des doubles vitrages</v>
          </cell>
        </row>
        <row r="11">
          <cell r="A11" t="str">
            <v>Réfection de l'étanchéité</v>
          </cell>
        </row>
        <row r="12">
          <cell r="A12" t="str">
            <v>Pose de film solaire</v>
          </cell>
        </row>
        <row r="13">
          <cell r="A13" t="str">
            <v>Pose de protection extérieure</v>
          </cell>
        </row>
        <row r="20">
          <cell r="A20" t="str">
            <v>Mise en place d'une VMC simple flux hygroréglable de type B</v>
          </cell>
        </row>
        <row r="21">
          <cell r="A21" t="str">
            <v>Installation d'une horloge sur la VMC</v>
          </cell>
        </row>
        <row r="22">
          <cell r="A22" t="str">
            <v>Installation d’une sonde de CO2 sur la ventilation</v>
          </cell>
        </row>
        <row r="23">
          <cell r="A23" t="str">
            <v>Rénovation de l'éclairage (tubes fluorescents)</v>
          </cell>
        </row>
        <row r="24">
          <cell r="A24" t="str">
            <v>Mise en place de détecteurs de présence</v>
          </cell>
        </row>
        <row r="25">
          <cell r="A25" t="str">
            <v>Remplacement des lampes à incandescence</v>
          </cell>
        </row>
        <row r="26">
          <cell r="A26" t="str">
            <v>Calorifugeage des canalisations</v>
          </cell>
        </row>
        <row r="27">
          <cell r="A27" t="str">
            <v>Mise en place d'un VRV</v>
          </cell>
        </row>
        <row r="28">
          <cell r="A28" t="str">
            <v>Installation de systèmes hydro-économes</v>
          </cell>
        </row>
        <row r="29">
          <cell r="A29" t="str">
            <v>Changement de chaudière (gaz)</v>
          </cell>
        </row>
        <row r="31">
          <cell r="A31" t="str">
            <v>Installation de radiants à eau chaude (gymnase)</v>
          </cell>
        </row>
        <row r="32">
          <cell r="A32" t="str">
            <v>Changement des ventilo-convecteurs</v>
          </cell>
        </row>
        <row r="33">
          <cell r="A33" t="str">
            <v>Rénovation de l'éclairage (projecteurs)</v>
          </cell>
        </row>
        <row r="34">
          <cell r="A34" t="str">
            <v>Détecteur de présence</v>
          </cell>
        </row>
        <row r="35">
          <cell r="A35" t="str">
            <v>Installation de brasseur d'air</v>
          </cell>
        </row>
        <row r="36">
          <cell r="A36" t="str">
            <v>Installation VMC simple flux (centre social)</v>
          </cell>
        </row>
        <row r="37">
          <cell r="A37" t="str">
            <v>Installation VMC double flux (gymnase)</v>
          </cell>
        </row>
        <row r="41">
          <cell r="A41" t="str">
            <v>Installation de panneaux photovoltaïques (toiture terrasse)</v>
          </cell>
        </row>
        <row r="42">
          <cell r="A42" t="str">
            <v>Installation de panneaux photovoltaïques</v>
          </cell>
        </row>
        <row r="43">
          <cell r="A43" t="str">
            <v>Installation de panneaux solaires thermiques</v>
          </cell>
        </row>
        <row r="44">
          <cell r="A44" t="str">
            <v>Campagne de sensibilisation</v>
          </cell>
        </row>
        <row r="45">
          <cell r="A45" t="str">
            <v>Pose d'un sous-compteur</v>
          </cell>
        </row>
        <row r="46">
          <cell r="A46" t="str">
            <v>Adaptation tarifaire (abonnement d'électricité)</v>
          </cell>
        </row>
        <row r="47">
          <cell r="A47" t="str">
            <v>Adaptation tarifaire (abonnement gaz)</v>
          </cell>
        </row>
        <row r="48">
          <cell r="A48" t="str">
            <v>Installation d'un disconnecteur</v>
          </cell>
        </row>
        <row r="49">
          <cell r="A49" t="str">
            <v>Mise en conformité de la chaufferie</v>
          </cell>
        </row>
        <row r="50">
          <cell r="A50" t="str">
            <v>Adaptation des horaires de consigne</v>
          </cell>
        </row>
        <row r="51">
          <cell r="A51" t="str">
            <v>Mise en place d’une GTC</v>
          </cell>
        </row>
        <row r="52">
          <cell r="A52" t="str">
            <v>Adaptation des consignes de chauffage</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s"/>
      <sheetName val="Outils"/>
      <sheetName val="Page1"/>
      <sheetName val="Intro"/>
      <sheetName val="Phase 1"/>
      <sheetName val="Phase 2.I"/>
      <sheetName val="Phase 2.II"/>
      <sheetName val="Phase 2.III"/>
      <sheetName val="Phase 2.IV"/>
      <sheetName val="Phase 2.V"/>
      <sheetName val="Phase 2.VI"/>
      <sheetName val="reconso elec"/>
      <sheetName val="Phase 2.VI (Suite)"/>
      <sheetName val="Phase 3"/>
      <sheetName val="Phase 3.III"/>
      <sheetName val="Phase 3.IV"/>
      <sheetName val="Phase 3.IV - V - VI"/>
      <sheetName val="Phase 3.VII"/>
      <sheetName val="Annexe"/>
      <sheetName val="Phase_1"/>
      <sheetName val="Phase_2_I"/>
      <sheetName val="Phase_2_II"/>
      <sheetName val="Phase_2_III"/>
      <sheetName val="Phase_2_IV"/>
      <sheetName val="Phase_2_V"/>
      <sheetName val="Phase_2_VI"/>
      <sheetName val="reconso_elec"/>
      <sheetName val="Phase_2_VI_(Suite)"/>
      <sheetName val="Phase_3"/>
      <sheetName val="Phase_3_III"/>
      <sheetName val="Phase_3_IV"/>
      <sheetName val="Phase_3_IV_-_V_-_VI"/>
      <sheetName val="Phase_3_VII"/>
    </sheetNames>
    <sheetDataSet>
      <sheetData sheetId="0"/>
      <sheetData sheetId="1">
        <row r="192">
          <cell r="S192" t="str">
            <v>Isolation des combles perdus</v>
          </cell>
        </row>
        <row r="193">
          <cell r="B193" t="str">
            <v>Economies d'énergies</v>
          </cell>
          <cell r="S193" t="str">
            <v>Isolation de la toiture terrasse</v>
          </cell>
        </row>
        <row r="194">
          <cell r="B194" t="str">
            <v>Economies financières</v>
          </cell>
          <cell r="S194" t="str">
            <v>Rénovation de la toiture</v>
          </cell>
        </row>
        <row r="195">
          <cell r="B195" t="str">
            <v>Perennité équipement</v>
          </cell>
          <cell r="S195" t="str">
            <v>Ventilation des combles</v>
          </cell>
        </row>
        <row r="196">
          <cell r="B196" t="str">
            <v>Confort thermique</v>
          </cell>
          <cell r="S196" t="str">
            <v>Isolation des murs par l'intérieur</v>
          </cell>
        </row>
        <row r="197">
          <cell r="B197" t="str">
            <v>Réglementation</v>
          </cell>
          <cell r="S197" t="str">
            <v>Isolation des murs par l'extérieur</v>
          </cell>
        </row>
        <row r="198">
          <cell r="B198" t="str">
            <v>Maintenance / Exploitation</v>
          </cell>
          <cell r="S198" t="str">
            <v>Mise en place de doubles vitrages</v>
          </cell>
        </row>
        <row r="199">
          <cell r="B199" t="str">
            <v>Energies renouvelables</v>
          </cell>
          <cell r="S199" t="str">
            <v>Remplacement des jalousies</v>
          </cell>
        </row>
        <row r="200">
          <cell r="B200">
            <v>0</v>
          </cell>
          <cell r="S200" t="str">
            <v>Mise en place de débords de toiture</v>
          </cell>
        </row>
        <row r="201">
          <cell r="B201">
            <v>0</v>
          </cell>
          <cell r="S201" t="str">
            <v>Mise en place de casquettes photovoltaïques</v>
          </cell>
        </row>
        <row r="202">
          <cell r="B202">
            <v>0</v>
          </cell>
          <cell r="S202" t="str">
            <v>Mise en place d'un bardage ventilé</v>
          </cell>
        </row>
        <row r="203">
          <cell r="S203" t="str">
            <v>Traitement des façades</v>
          </cell>
        </row>
        <row r="204">
          <cell r="S204" t="str">
            <v>Pose de stores extérieurs</v>
          </cell>
        </row>
        <row r="205">
          <cell r="S205" t="str">
            <v>Pose de films solaires</v>
          </cell>
        </row>
        <row r="206">
          <cell r="S206" t="str">
            <v>Mise en place d'une programmation horaire sur la mise en marche-arrêt des mono-splits</v>
          </cell>
        </row>
        <row r="207">
          <cell r="S207" t="str">
            <v>Mise en place de brasseurs d'air</v>
          </cell>
        </row>
        <row r="208">
          <cell r="S208" t="str">
            <v>Suppression des  mono-splits et mise en place d'un groupe froid</v>
          </cell>
        </row>
        <row r="209">
          <cell r="S209" t="str">
            <v>Mise en place d'une VMC simple FLUX</v>
          </cell>
        </row>
        <row r="210">
          <cell r="S210" t="str">
            <v>Rénovation de l'éclairage</v>
          </cell>
        </row>
        <row r="211">
          <cell r="S211" t="str">
            <v>Mise en place de détecteurs de présence</v>
          </cell>
        </row>
        <row r="212">
          <cell r="S212" t="str">
            <v>Mise en place d'une programmation sur l'éclairage</v>
          </cell>
        </row>
        <row r="213">
          <cell r="S213" t="str">
            <v>Mise en place de systèmes hydro-économes</v>
          </cell>
        </row>
        <row r="214">
          <cell r="S214" t="str">
            <v>Intégration de modules PV à la toiture</v>
          </cell>
        </row>
        <row r="215">
          <cell r="S215" t="str">
            <v>Campagne de sensibilisation</v>
          </cell>
        </row>
        <row r="216">
          <cell r="S216" t="str">
            <v>Optimisation du contrat d'électricité</v>
          </cell>
        </row>
        <row r="217">
          <cell r="S217" t="str">
            <v>Mise en place d'un programmateur horaire pour le maétriel informatique</v>
          </cell>
        </row>
        <row r="219">
          <cell r="S2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udière"/>
      <sheetName val="distribution"/>
      <sheetName val="régulation"/>
      <sheetName val="prog horaire"/>
      <sheetName val="émission"/>
      <sheetName val="Ventilation"/>
      <sheetName val="ECS - EF"/>
      <sheetName val="Eclairage"/>
      <sheetName val="auxiliaires"/>
      <sheetName val="données"/>
      <sheetName val="prog_horaire"/>
      <sheetName val="ECS_-_EF"/>
    </sheetNames>
    <sheetDataSet>
      <sheetData sheetId="0"/>
      <sheetData sheetId="1"/>
      <sheetData sheetId="2"/>
      <sheetData sheetId="3"/>
      <sheetData sheetId="4"/>
      <sheetData sheetId="5"/>
      <sheetData sheetId="6"/>
      <sheetData sheetId="7"/>
      <sheetData sheetId="8"/>
      <sheetData sheetId="9">
        <row r="6">
          <cell r="B6" t="str">
            <v>&lt; 1900</v>
          </cell>
        </row>
        <row r="7">
          <cell r="B7">
            <v>1900</v>
          </cell>
        </row>
        <row r="8">
          <cell r="B8">
            <v>1901</v>
          </cell>
        </row>
        <row r="9">
          <cell r="B9">
            <v>1902</v>
          </cell>
        </row>
        <row r="10">
          <cell r="B10">
            <v>1903</v>
          </cell>
        </row>
        <row r="11">
          <cell r="B11">
            <v>1904</v>
          </cell>
        </row>
        <row r="12">
          <cell r="B12">
            <v>1905</v>
          </cell>
        </row>
        <row r="13">
          <cell r="B13">
            <v>1906</v>
          </cell>
        </row>
        <row r="14">
          <cell r="B14">
            <v>1907</v>
          </cell>
        </row>
        <row r="15">
          <cell r="B15">
            <v>1908</v>
          </cell>
        </row>
        <row r="16">
          <cell r="B16">
            <v>1909</v>
          </cell>
        </row>
        <row r="17">
          <cell r="B17">
            <v>1910</v>
          </cell>
        </row>
        <row r="18">
          <cell r="B18">
            <v>1911</v>
          </cell>
        </row>
        <row r="19">
          <cell r="B19">
            <v>1912</v>
          </cell>
        </row>
        <row r="20">
          <cell r="B20">
            <v>1913</v>
          </cell>
        </row>
        <row r="21">
          <cell r="B21">
            <v>1914</v>
          </cell>
        </row>
        <row r="22">
          <cell r="B22">
            <v>1915</v>
          </cell>
        </row>
        <row r="23">
          <cell r="B23">
            <v>1916</v>
          </cell>
        </row>
        <row r="24">
          <cell r="B24">
            <v>1917</v>
          </cell>
        </row>
        <row r="25">
          <cell r="B25">
            <v>1918</v>
          </cell>
        </row>
        <row r="26">
          <cell r="B26">
            <v>1919</v>
          </cell>
        </row>
        <row r="27">
          <cell r="B27">
            <v>1920</v>
          </cell>
        </row>
        <row r="28">
          <cell r="B28">
            <v>1921</v>
          </cell>
        </row>
        <row r="29">
          <cell r="B29">
            <v>1922</v>
          </cell>
        </row>
        <row r="30">
          <cell r="B30">
            <v>1923</v>
          </cell>
        </row>
        <row r="31">
          <cell r="B31">
            <v>1924</v>
          </cell>
        </row>
        <row r="32">
          <cell r="B32">
            <v>1925</v>
          </cell>
        </row>
        <row r="33">
          <cell r="B33">
            <v>1926</v>
          </cell>
        </row>
        <row r="34">
          <cell r="B34">
            <v>1927</v>
          </cell>
        </row>
        <row r="35">
          <cell r="B35">
            <v>1928</v>
          </cell>
        </row>
        <row r="36">
          <cell r="B36">
            <v>1929</v>
          </cell>
        </row>
        <row r="37">
          <cell r="B37">
            <v>1930</v>
          </cell>
        </row>
        <row r="38">
          <cell r="B38">
            <v>1931</v>
          </cell>
        </row>
        <row r="39">
          <cell r="B39">
            <v>1932</v>
          </cell>
        </row>
        <row r="40">
          <cell r="B40">
            <v>1933</v>
          </cell>
        </row>
        <row r="41">
          <cell r="B41">
            <v>1934</v>
          </cell>
        </row>
        <row r="42">
          <cell r="B42">
            <v>1935</v>
          </cell>
        </row>
        <row r="43">
          <cell r="B43">
            <v>1936</v>
          </cell>
        </row>
        <row r="44">
          <cell r="B44">
            <v>1937</v>
          </cell>
        </row>
        <row r="45">
          <cell r="B45">
            <v>1938</v>
          </cell>
        </row>
        <row r="46">
          <cell r="B46">
            <v>1939</v>
          </cell>
        </row>
        <row r="47">
          <cell r="B47">
            <v>1940</v>
          </cell>
        </row>
        <row r="48">
          <cell r="B48">
            <v>1941</v>
          </cell>
        </row>
        <row r="49">
          <cell r="B49">
            <v>1942</v>
          </cell>
        </row>
        <row r="50">
          <cell r="B50">
            <v>1943</v>
          </cell>
        </row>
        <row r="51">
          <cell r="B51">
            <v>1944</v>
          </cell>
        </row>
        <row r="52">
          <cell r="B52">
            <v>1945</v>
          </cell>
        </row>
        <row r="53">
          <cell r="B53">
            <v>1946</v>
          </cell>
        </row>
        <row r="54">
          <cell r="B54">
            <v>1947</v>
          </cell>
        </row>
        <row r="55">
          <cell r="B55">
            <v>1948</v>
          </cell>
        </row>
        <row r="56">
          <cell r="B56">
            <v>1949</v>
          </cell>
        </row>
        <row r="57">
          <cell r="B57">
            <v>1950</v>
          </cell>
        </row>
        <row r="58">
          <cell r="B58">
            <v>1951</v>
          </cell>
        </row>
        <row r="59">
          <cell r="B59">
            <v>1952</v>
          </cell>
        </row>
        <row r="60">
          <cell r="B60">
            <v>1953</v>
          </cell>
        </row>
        <row r="61">
          <cell r="B61">
            <v>1954</v>
          </cell>
        </row>
        <row r="62">
          <cell r="B62">
            <v>1955</v>
          </cell>
        </row>
        <row r="63">
          <cell r="B63">
            <v>1956</v>
          </cell>
        </row>
        <row r="64">
          <cell r="B64">
            <v>1957</v>
          </cell>
        </row>
        <row r="65">
          <cell r="B65">
            <v>1958</v>
          </cell>
        </row>
        <row r="66">
          <cell r="B66">
            <v>1959</v>
          </cell>
        </row>
        <row r="67">
          <cell r="B67">
            <v>1960</v>
          </cell>
        </row>
        <row r="68">
          <cell r="B68">
            <v>1961</v>
          </cell>
        </row>
        <row r="69">
          <cell r="B69">
            <v>1962</v>
          </cell>
        </row>
        <row r="70">
          <cell r="B70">
            <v>1963</v>
          </cell>
        </row>
        <row r="71">
          <cell r="B71">
            <v>1964</v>
          </cell>
        </row>
        <row r="72">
          <cell r="B72">
            <v>1965</v>
          </cell>
        </row>
        <row r="73">
          <cell r="B73">
            <v>1966</v>
          </cell>
        </row>
        <row r="74">
          <cell r="B74">
            <v>1967</v>
          </cell>
        </row>
        <row r="75">
          <cell r="B75">
            <v>1968</v>
          </cell>
        </row>
        <row r="76">
          <cell r="B76">
            <v>1969</v>
          </cell>
        </row>
        <row r="77">
          <cell r="B77">
            <v>1970</v>
          </cell>
        </row>
        <row r="78">
          <cell r="B78">
            <v>1971</v>
          </cell>
        </row>
        <row r="79">
          <cell r="B79">
            <v>1972</v>
          </cell>
        </row>
        <row r="80">
          <cell r="B80">
            <v>1973</v>
          </cell>
        </row>
        <row r="81">
          <cell r="B81">
            <v>1974</v>
          </cell>
        </row>
        <row r="82">
          <cell r="B82">
            <v>1975</v>
          </cell>
        </row>
        <row r="83">
          <cell r="B83">
            <v>1976</v>
          </cell>
        </row>
        <row r="84">
          <cell r="B84">
            <v>1977</v>
          </cell>
        </row>
        <row r="85">
          <cell r="B85">
            <v>1978</v>
          </cell>
        </row>
        <row r="86">
          <cell r="B86">
            <v>1979</v>
          </cell>
        </row>
        <row r="87">
          <cell r="B87">
            <v>1980</v>
          </cell>
        </row>
        <row r="88">
          <cell r="B88">
            <v>1981</v>
          </cell>
        </row>
        <row r="89">
          <cell r="B89">
            <v>1982</v>
          </cell>
        </row>
        <row r="90">
          <cell r="B90">
            <v>1983</v>
          </cell>
        </row>
        <row r="91">
          <cell r="B91">
            <v>1984</v>
          </cell>
        </row>
        <row r="92">
          <cell r="B92">
            <v>1985</v>
          </cell>
        </row>
        <row r="93">
          <cell r="B93">
            <v>1986</v>
          </cell>
        </row>
        <row r="94">
          <cell r="B94">
            <v>1987</v>
          </cell>
        </row>
        <row r="95">
          <cell r="B95">
            <v>1988</v>
          </cell>
        </row>
        <row r="96">
          <cell r="B96">
            <v>1989</v>
          </cell>
        </row>
        <row r="97">
          <cell r="B97">
            <v>1990</v>
          </cell>
        </row>
        <row r="98">
          <cell r="B98">
            <v>1991</v>
          </cell>
        </row>
        <row r="99">
          <cell r="B99">
            <v>1992</v>
          </cell>
        </row>
        <row r="100">
          <cell r="B100">
            <v>1993</v>
          </cell>
        </row>
        <row r="101">
          <cell r="B101">
            <v>1994</v>
          </cell>
        </row>
        <row r="102">
          <cell r="B102">
            <v>1995</v>
          </cell>
        </row>
        <row r="103">
          <cell r="B103">
            <v>1996</v>
          </cell>
        </row>
        <row r="104">
          <cell r="B104">
            <v>1997</v>
          </cell>
        </row>
        <row r="105">
          <cell r="B105">
            <v>1998</v>
          </cell>
        </row>
        <row r="106">
          <cell r="B106">
            <v>1999</v>
          </cell>
        </row>
        <row r="107">
          <cell r="B107">
            <v>2000</v>
          </cell>
        </row>
        <row r="108">
          <cell r="B108">
            <v>2001</v>
          </cell>
        </row>
        <row r="109">
          <cell r="B109">
            <v>2002</v>
          </cell>
        </row>
        <row r="110">
          <cell r="B110">
            <v>2003</v>
          </cell>
        </row>
        <row r="111">
          <cell r="B111">
            <v>2004</v>
          </cell>
        </row>
        <row r="112">
          <cell r="B112">
            <v>2005</v>
          </cell>
        </row>
        <row r="113">
          <cell r="B113">
            <v>2006</v>
          </cell>
        </row>
        <row r="114">
          <cell r="B114">
            <v>2007</v>
          </cell>
        </row>
        <row r="115">
          <cell r="B115">
            <v>2008</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udière"/>
      <sheetName val="distribution"/>
      <sheetName val="régulation"/>
      <sheetName val="prog horaire"/>
      <sheetName val="émission"/>
      <sheetName val="Ventilation"/>
      <sheetName val="ECS - EF"/>
      <sheetName val="Eclairage"/>
      <sheetName val="auxiliaires"/>
      <sheetName val="données"/>
      <sheetName val="prog_horaire"/>
      <sheetName val="ECS_-_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&lt; 1900</v>
          </cell>
          <cell r="C6" t="str">
            <v>ARISTON</v>
          </cell>
          <cell r="D6" t="str">
            <v>électricité</v>
          </cell>
        </row>
        <row r="7">
          <cell r="B7">
            <v>1900</v>
          </cell>
          <cell r="C7" t="str">
            <v>ATLANTIC Franco Belge</v>
          </cell>
          <cell r="D7" t="str">
            <v>gaz</v>
          </cell>
        </row>
        <row r="8">
          <cell r="B8">
            <v>1901</v>
          </cell>
          <cell r="C8" t="str">
            <v>ATLANTIC GUILLOT</v>
          </cell>
          <cell r="D8" t="str">
            <v>fioul</v>
          </cell>
        </row>
        <row r="9">
          <cell r="B9">
            <v>1902</v>
          </cell>
          <cell r="C9" t="str">
            <v>AUER GIANOLA</v>
          </cell>
          <cell r="D9" t="str">
            <v>chauffage urbain</v>
          </cell>
        </row>
        <row r="10">
          <cell r="B10">
            <v>1903</v>
          </cell>
          <cell r="C10" t="str">
            <v>BRöTJE</v>
          </cell>
          <cell r="D10" t="str">
            <v>biomasse</v>
          </cell>
        </row>
        <row r="11">
          <cell r="B11">
            <v>1904</v>
          </cell>
          <cell r="C11" t="str">
            <v>Buderus CHAUFFAGE</v>
          </cell>
          <cell r="D11" t="str">
            <v>solaire</v>
          </cell>
        </row>
        <row r="12">
          <cell r="B12">
            <v>1905</v>
          </cell>
          <cell r="C12" t="str">
            <v>CHAFFOTEAUX</v>
          </cell>
          <cell r="D12" t="str">
            <v>éolienne</v>
          </cell>
        </row>
        <row r="13">
          <cell r="B13">
            <v>1906</v>
          </cell>
          <cell r="C13" t="str">
            <v>CHAPPEE</v>
          </cell>
          <cell r="D13" t="str">
            <v>cogénération</v>
          </cell>
        </row>
        <row r="14">
          <cell r="B14">
            <v>1907</v>
          </cell>
          <cell r="C14" t="str">
            <v>CHAUFFAGE FRANCAIS</v>
          </cell>
        </row>
        <row r="15">
          <cell r="B15">
            <v>1908</v>
          </cell>
          <cell r="C15" t="str">
            <v>CUENOD Thermotechnique</v>
          </cell>
        </row>
        <row r="16">
          <cell r="B16">
            <v>1909</v>
          </cell>
          <cell r="C16" t="str">
            <v>De Dietrich</v>
          </cell>
        </row>
        <row r="17">
          <cell r="B17">
            <v>1910</v>
          </cell>
          <cell r="C17" t="str">
            <v>e.l.m. leblanc</v>
          </cell>
        </row>
        <row r="18">
          <cell r="B18">
            <v>1911</v>
          </cell>
          <cell r="C18" t="str">
            <v>FERROLI</v>
          </cell>
        </row>
        <row r="19">
          <cell r="B19">
            <v>1912</v>
          </cell>
          <cell r="C19" t="str">
            <v>FRISQUET</v>
          </cell>
        </row>
        <row r="20">
          <cell r="B20">
            <v>1913</v>
          </cell>
          <cell r="C20" t="str">
            <v>GEMINOX</v>
          </cell>
        </row>
        <row r="21">
          <cell r="B21">
            <v>1914</v>
          </cell>
          <cell r="C21" t="str">
            <v>IDEAL STANDARD</v>
          </cell>
        </row>
        <row r="22">
          <cell r="B22">
            <v>1915</v>
          </cell>
          <cell r="C22" t="str">
            <v>OERTLI</v>
          </cell>
        </row>
        <row r="23">
          <cell r="B23">
            <v>1916</v>
          </cell>
          <cell r="C23" t="str">
            <v>RIELLO</v>
          </cell>
        </row>
        <row r="24">
          <cell r="B24">
            <v>1917</v>
          </cell>
          <cell r="C24" t="str">
            <v>SAUNIER DUVAL</v>
          </cell>
        </row>
        <row r="25">
          <cell r="B25">
            <v>1918</v>
          </cell>
          <cell r="C25" t="str">
            <v>UNICAL</v>
          </cell>
        </row>
        <row r="26">
          <cell r="B26">
            <v>1919</v>
          </cell>
          <cell r="C26" t="str">
            <v>Viessmann</v>
          </cell>
        </row>
        <row r="27">
          <cell r="B27">
            <v>1920</v>
          </cell>
          <cell r="C27" t="str">
            <v>WEISHAUPT</v>
          </cell>
        </row>
        <row r="28">
          <cell r="B28">
            <v>1921</v>
          </cell>
          <cell r="C28" t="str">
            <v>ZAEGEL HELD</v>
          </cell>
        </row>
        <row r="29">
          <cell r="B29">
            <v>1922</v>
          </cell>
        </row>
        <row r="30">
          <cell r="B30">
            <v>1923</v>
          </cell>
        </row>
        <row r="31">
          <cell r="B31">
            <v>1924</v>
          </cell>
        </row>
        <row r="32">
          <cell r="B32">
            <v>1925</v>
          </cell>
        </row>
        <row r="33">
          <cell r="B33">
            <v>1926</v>
          </cell>
        </row>
        <row r="34">
          <cell r="B34">
            <v>1927</v>
          </cell>
        </row>
        <row r="35">
          <cell r="B35">
            <v>1928</v>
          </cell>
        </row>
        <row r="36">
          <cell r="B36">
            <v>1929</v>
          </cell>
        </row>
        <row r="37">
          <cell r="B37">
            <v>1930</v>
          </cell>
        </row>
        <row r="38">
          <cell r="B38">
            <v>1931</v>
          </cell>
        </row>
        <row r="39">
          <cell r="B39">
            <v>1932</v>
          </cell>
        </row>
        <row r="40">
          <cell r="B40">
            <v>1933</v>
          </cell>
        </row>
        <row r="41">
          <cell r="B41">
            <v>1934</v>
          </cell>
        </row>
        <row r="42">
          <cell r="B42">
            <v>1935</v>
          </cell>
        </row>
        <row r="43">
          <cell r="B43">
            <v>1936</v>
          </cell>
        </row>
        <row r="44">
          <cell r="B44">
            <v>1937</v>
          </cell>
        </row>
        <row r="45">
          <cell r="B45">
            <v>1938</v>
          </cell>
        </row>
        <row r="46">
          <cell r="B46">
            <v>1939</v>
          </cell>
        </row>
        <row r="47">
          <cell r="B47">
            <v>1940</v>
          </cell>
        </row>
        <row r="48">
          <cell r="B48">
            <v>1941</v>
          </cell>
        </row>
        <row r="49">
          <cell r="B49">
            <v>1942</v>
          </cell>
        </row>
        <row r="50">
          <cell r="B50">
            <v>1943</v>
          </cell>
        </row>
        <row r="51">
          <cell r="B51">
            <v>1944</v>
          </cell>
        </row>
        <row r="52">
          <cell r="B52">
            <v>1945</v>
          </cell>
        </row>
        <row r="53">
          <cell r="B53">
            <v>1946</v>
          </cell>
        </row>
        <row r="54">
          <cell r="B54">
            <v>1947</v>
          </cell>
        </row>
        <row r="55">
          <cell r="B55">
            <v>1948</v>
          </cell>
        </row>
        <row r="56">
          <cell r="B56">
            <v>1949</v>
          </cell>
        </row>
        <row r="57">
          <cell r="B57">
            <v>1950</v>
          </cell>
        </row>
        <row r="58">
          <cell r="B58">
            <v>1951</v>
          </cell>
        </row>
        <row r="59">
          <cell r="B59">
            <v>1952</v>
          </cell>
        </row>
        <row r="60">
          <cell r="B60">
            <v>1953</v>
          </cell>
        </row>
        <row r="61">
          <cell r="B61">
            <v>1954</v>
          </cell>
        </row>
        <row r="62">
          <cell r="B62">
            <v>1955</v>
          </cell>
        </row>
        <row r="63">
          <cell r="B63">
            <v>1956</v>
          </cell>
        </row>
        <row r="64">
          <cell r="B64">
            <v>1957</v>
          </cell>
        </row>
        <row r="65">
          <cell r="B65">
            <v>1958</v>
          </cell>
        </row>
        <row r="66">
          <cell r="B66">
            <v>1959</v>
          </cell>
        </row>
        <row r="67">
          <cell r="B67">
            <v>1960</v>
          </cell>
        </row>
        <row r="68">
          <cell r="B68">
            <v>1961</v>
          </cell>
        </row>
        <row r="69">
          <cell r="B69">
            <v>1962</v>
          </cell>
        </row>
        <row r="70">
          <cell r="B70">
            <v>1963</v>
          </cell>
        </row>
        <row r="71">
          <cell r="B71">
            <v>1964</v>
          </cell>
        </row>
        <row r="72">
          <cell r="B72">
            <v>1965</v>
          </cell>
        </row>
        <row r="73">
          <cell r="B73">
            <v>1966</v>
          </cell>
        </row>
        <row r="74">
          <cell r="B74">
            <v>1967</v>
          </cell>
        </row>
        <row r="75">
          <cell r="B75">
            <v>1968</v>
          </cell>
        </row>
        <row r="76">
          <cell r="B76">
            <v>1969</v>
          </cell>
        </row>
        <row r="77">
          <cell r="B77">
            <v>1970</v>
          </cell>
        </row>
        <row r="78">
          <cell r="B78">
            <v>1971</v>
          </cell>
        </row>
        <row r="79">
          <cell r="B79">
            <v>1972</v>
          </cell>
        </row>
        <row r="80">
          <cell r="B80">
            <v>1973</v>
          </cell>
        </row>
        <row r="81">
          <cell r="B81">
            <v>1974</v>
          </cell>
        </row>
        <row r="82">
          <cell r="B82">
            <v>1975</v>
          </cell>
        </row>
        <row r="83">
          <cell r="B83">
            <v>1976</v>
          </cell>
        </row>
        <row r="84">
          <cell r="B84">
            <v>1977</v>
          </cell>
        </row>
        <row r="85">
          <cell r="B85">
            <v>1978</v>
          </cell>
        </row>
        <row r="86">
          <cell r="B86">
            <v>1979</v>
          </cell>
        </row>
        <row r="87">
          <cell r="B87">
            <v>1980</v>
          </cell>
        </row>
        <row r="88">
          <cell r="B88">
            <v>1981</v>
          </cell>
        </row>
        <row r="89">
          <cell r="B89">
            <v>1982</v>
          </cell>
        </row>
        <row r="90">
          <cell r="B90">
            <v>1983</v>
          </cell>
        </row>
        <row r="91">
          <cell r="B91">
            <v>1984</v>
          </cell>
        </row>
        <row r="92">
          <cell r="B92">
            <v>1985</v>
          </cell>
        </row>
        <row r="93">
          <cell r="B93">
            <v>1986</v>
          </cell>
        </row>
        <row r="94">
          <cell r="B94">
            <v>1987</v>
          </cell>
        </row>
        <row r="95">
          <cell r="B95">
            <v>1988</v>
          </cell>
        </row>
        <row r="96">
          <cell r="B96">
            <v>1989</v>
          </cell>
        </row>
        <row r="97">
          <cell r="B97">
            <v>1990</v>
          </cell>
        </row>
        <row r="98">
          <cell r="B98">
            <v>1991</v>
          </cell>
        </row>
        <row r="99">
          <cell r="B99">
            <v>1992</v>
          </cell>
        </row>
        <row r="100">
          <cell r="B100">
            <v>1993</v>
          </cell>
        </row>
        <row r="101">
          <cell r="B101">
            <v>1994</v>
          </cell>
        </row>
        <row r="102">
          <cell r="B102">
            <v>1995</v>
          </cell>
        </row>
        <row r="103">
          <cell r="B103">
            <v>1996</v>
          </cell>
        </row>
        <row r="104">
          <cell r="B104">
            <v>1997</v>
          </cell>
        </row>
        <row r="105">
          <cell r="B105">
            <v>1998</v>
          </cell>
        </row>
        <row r="106">
          <cell r="B106">
            <v>1999</v>
          </cell>
        </row>
        <row r="107">
          <cell r="B107">
            <v>2000</v>
          </cell>
        </row>
        <row r="108">
          <cell r="B108">
            <v>2001</v>
          </cell>
        </row>
        <row r="109">
          <cell r="B109">
            <v>2002</v>
          </cell>
        </row>
        <row r="110">
          <cell r="B110">
            <v>2003</v>
          </cell>
        </row>
        <row r="111">
          <cell r="B111">
            <v>2004</v>
          </cell>
        </row>
        <row r="112">
          <cell r="B112">
            <v>2005</v>
          </cell>
        </row>
        <row r="113">
          <cell r="B113">
            <v>2006</v>
          </cell>
        </row>
        <row r="114">
          <cell r="B114">
            <v>2007</v>
          </cell>
        </row>
        <row r="115">
          <cell r="B115">
            <v>2008</v>
          </cell>
        </row>
      </sheetData>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Intro"/>
      <sheetName val="Phase 1"/>
      <sheetName val="Phase 2.I"/>
      <sheetName val="Phase 2.III"/>
      <sheetName val="Phase 2.IV"/>
      <sheetName val="Phase 3.I"/>
      <sheetName val="Phase 3.II"/>
      <sheetName val="Phase 3.II (3)"/>
      <sheetName val="Phase 3.III"/>
      <sheetName val="Annexes"/>
      <sheetName val="Scénario de base"/>
      <sheetName val="Scénario ambitieux"/>
      <sheetName val="Formulaire DE"/>
      <sheetName val="Recommandations"/>
      <sheetName val="Lisez-moi"/>
      <sheetName val="Tableau synthèse scénario"/>
      <sheetName val="Phase_1"/>
      <sheetName val="Phase_2_I"/>
      <sheetName val="Phase_2_III"/>
      <sheetName val="Phase_2_IV"/>
      <sheetName val="Phase_3_I"/>
      <sheetName val="Phase_3_II"/>
      <sheetName val="Phase_3_II_(3)"/>
      <sheetName val="Phase_3_III"/>
      <sheetName val="Scénario_de_base"/>
      <sheetName val="Scénario_ambitieux"/>
      <sheetName val="Formulaire_DE"/>
      <sheetName val="Tableau_synthèse_scén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Bâti</v>
          </cell>
        </row>
        <row r="5">
          <cell r="B5" t="str">
            <v>Isolation de la toiture tôle</v>
          </cell>
        </row>
        <row r="6">
          <cell r="B6" t="str">
            <v>Réfection de la toiture terrasse avec mise en place d'un isolant et d'un revêtement de couleur claire</v>
          </cell>
        </row>
        <row r="7">
          <cell r="B7" t="str">
            <v>Isolation de combles ou de toitures</v>
          </cell>
        </row>
        <row r="8">
          <cell r="B8" t="str">
            <v>Isolation des murs extérieurs par l'intérieur (cloison type BA13 avec isolant)</v>
          </cell>
        </row>
        <row r="9">
          <cell r="B9" t="str">
            <v>Isolation des murs extérieurs par bardage extérieur</v>
          </cell>
        </row>
        <row r="10">
          <cell r="B10" t="str">
            <v>Remplacement de la toiture tôle par une toiture tôle de couleur claire</v>
          </cell>
        </row>
        <row r="11">
          <cell r="B11" t="str">
            <v>Réfection de la toiture terrasse avec mise en place d'un isolant et d'un revêtement de couleur claire</v>
          </cell>
        </row>
        <row r="12">
          <cell r="B12" t="str">
            <v>Réfection des façades avec une peinture de couleur claire</v>
          </cell>
        </row>
        <row r="13">
          <cell r="B13" t="str">
            <v>Remplacement des ouvrants non étanches par des ouvrants étanches dans les locaux climatisés</v>
          </cell>
        </row>
        <row r="14">
          <cell r="B14" t="str">
            <v>Mise en place de menuiseries à rupture de pont thermique et de vitrages de facteur solaire &lt; 0.4</v>
          </cell>
        </row>
        <row r="15">
          <cell r="B15" t="str">
            <v>Mise en place de films solaires réfléchissants sur les vitrages</v>
          </cell>
        </row>
        <row r="16">
          <cell r="B16" t="str">
            <v>Mise en place de débords de toiture</v>
          </cell>
        </row>
        <row r="17">
          <cell r="B17" t="str">
            <v>Mise en place de brise-soleil horizontaux</v>
          </cell>
        </row>
        <row r="18">
          <cell r="B18" t="str">
            <v>Mise en place de brise-soleil verticaux</v>
          </cell>
        </row>
        <row r="19">
          <cell r="B19" t="str">
            <v>Mise en place de stores mobiles intérieurs</v>
          </cell>
        </row>
        <row r="20">
          <cell r="B20" t="str">
            <v>Mise en place de ferme-porte</v>
          </cell>
        </row>
        <row r="21">
          <cell r="B21" t="str">
            <v>Ventilation des combles</v>
          </cell>
        </row>
        <row r="23">
          <cell r="B23" t="str">
            <v>Equipements techniques - Climatisation</v>
          </cell>
        </row>
        <row r="25">
          <cell r="B25" t="str">
            <v>Remplacement des splits existants par des splits de type inverter et de classe A minimum</v>
          </cell>
        </row>
        <row r="26">
          <cell r="B26" t="str">
            <v>Installer un système de climatisation centralisé à eau glacée</v>
          </cell>
        </row>
        <row r="27">
          <cell r="B27" t="str">
            <v>Mise en place d'une installation de climatisation type DRV</v>
          </cell>
        </row>
        <row r="28">
          <cell r="B28" t="str">
            <v>Mise en place d'une installation de climatisation spécifique pour les locaux climatisés 24h/24</v>
          </cell>
        </row>
        <row r="29">
          <cell r="B29" t="str">
            <v>Limitation des températures de consigne de climatisation à 24°C</v>
          </cell>
        </row>
        <row r="30">
          <cell r="B30" t="str">
            <v>Vérification de la régulation et de la programmation de l'installation de climatisation centralisée</v>
          </cell>
        </row>
        <row r="31">
          <cell r="B31" t="str">
            <v>Arrêt de l'installation de VMC en dehors des heures d'occupation</v>
          </cell>
        </row>
        <row r="32">
          <cell r="B32" t="str">
            <v>Mise en place de contacts de feuillure sur les fenêtres</v>
          </cell>
        </row>
        <row r="33">
          <cell r="B33" t="str">
            <v>Mise en place de contacts de feuillure sur les portes</v>
          </cell>
        </row>
        <row r="34">
          <cell r="B34" t="str">
            <v>Mise en place de brasseurs d'air</v>
          </cell>
        </row>
        <row r="35">
          <cell r="B35" t="str">
            <v>Arrêt des climatiseurs individuels en cas d'inoccupation via la mise en place d'une horloge</v>
          </cell>
        </row>
        <row r="36">
          <cell r="B36" t="str">
            <v>Arrêt de la climatisation lorsque les fenêtres ou les portes sont ouvertes</v>
          </cell>
        </row>
        <row r="38">
          <cell r="B38" t="str">
            <v>Equipements techniques - Eclairage</v>
          </cell>
        </row>
        <row r="40">
          <cell r="B40" t="str">
            <v>Favoriser l'éclairage naturel par percement du bâti</v>
          </cell>
        </row>
        <row r="41">
          <cell r="B41" t="str">
            <v>Installation de détecteurs de présence ou de minuteurs sur l'éclairage des lieux à occupation intermittente</v>
          </cell>
        </row>
        <row r="42">
          <cell r="B42" t="str">
            <v>Remplacement des lampes à incandescence par les lampes basse consommation</v>
          </cell>
        </row>
        <row r="43">
          <cell r="B43" t="str">
            <v>Remplacement des tubes fluorescents standard par des tubes T8 haut rendement</v>
          </cell>
        </row>
        <row r="44">
          <cell r="B44" t="str">
            <v>Remplacement des luminaires à tubes standard par des luminaires à tubes T5 et à ballast électronique</v>
          </cell>
        </row>
        <row r="45">
          <cell r="B45" t="str">
            <v>Remplacement des blocs de secours par des blocs basse consommation</v>
          </cell>
        </row>
        <row r="46">
          <cell r="B46" t="str">
            <v>Optimisation du pilotage de l'éclairage par horloge ou GTB</v>
          </cell>
        </row>
        <row r="47">
          <cell r="B47" t="str">
            <v>Suppression des luminaires de type halogènes</v>
          </cell>
        </row>
        <row r="48">
          <cell r="B48" t="str">
            <v>Suppression des éclairages indirects</v>
          </cell>
        </row>
        <row r="50">
          <cell r="B50" t="str">
            <v>Equipements techniques - Informatique</v>
          </cell>
        </row>
        <row r="52">
          <cell r="B52" t="str">
            <v>Extinction totale des appareils de bureautique en période de non utilisation (la nuit par exemple)</v>
          </cell>
        </row>
        <row r="53">
          <cell r="B53" t="str">
            <v>Regroupement des moyens d'impression (imprimantes centralisées)</v>
          </cell>
        </row>
        <row r="54">
          <cell r="B54" t="str">
            <v>Arrêt complet des appareils ne fonctionnant que quelques heures par jour (téléviseurs, lecteurs divers, …)</v>
          </cell>
        </row>
        <row r="56">
          <cell r="B56" t="str">
            <v>Equipements techniques - ECS</v>
          </cell>
        </row>
        <row r="58">
          <cell r="B58" t="str">
            <v>Mise en place d'une production d'eau chaude solaire individuelle type thermosiphon</v>
          </cell>
        </row>
        <row r="59">
          <cell r="B59" t="str">
            <v>Mise en place d'une production d'eau chaude solaire individuelle type autostockeur</v>
          </cell>
        </row>
        <row r="60">
          <cell r="B60" t="str">
            <v>Mise en place d'une production d'eau chaude solaire collective</v>
          </cell>
        </row>
        <row r="61">
          <cell r="B61" t="str">
            <v>Mise en place d'une production d'eau chaude solaire collective individualisée</v>
          </cell>
        </row>
        <row r="62">
          <cell r="B62" t="str">
            <v>Mise en place d'une horloge sur le chauffe-eau électrique</v>
          </cell>
        </row>
        <row r="63">
          <cell r="B63" t="str">
            <v>Mise en place d'une production d'eau chaude électrique instantanée</v>
          </cell>
        </row>
        <row r="64">
          <cell r="B64" t="str">
            <v>Mise en place d'une production d'eau chaude sanitaire par récupération sur groupe frigorifique</v>
          </cell>
        </row>
        <row r="65">
          <cell r="B65" t="str">
            <v>Suppression de la production d'eau chaude sanitaire</v>
          </cell>
        </row>
        <row r="66">
          <cell r="B66" t="str">
            <v>Remplacement de la robinetterie traditionnelle (mélangeurs) au profit de mitigeurs</v>
          </cell>
        </row>
        <row r="67">
          <cell r="B67" t="str">
            <v>Mise en place de limiteurs de pression sur les robinetteries</v>
          </cell>
        </row>
        <row r="68">
          <cell r="B68" t="str">
            <v>Arrêt du chauffe-eau électrique pendant les périodes d'inoccupation prolongées (fermeture du bâtiment)</v>
          </cell>
        </row>
        <row r="69">
          <cell r="B69" t="str">
            <v>Arrêt du chauffe-eau électrique pendant les périodes d'inoccupation prolongées (congés)</v>
          </cell>
        </row>
        <row r="71">
          <cell r="B71" t="str">
            <v>Equipements techniques - Electricité</v>
          </cell>
        </row>
        <row r="73">
          <cell r="B73" t="str">
            <v>Remplacement du réfrigérateur par du matériel de classe A minimum</v>
          </cell>
        </row>
        <row r="74">
          <cell r="B74" t="str">
            <v>Remplacement du congélateur par du matériel de classe A minimum</v>
          </cell>
        </row>
        <row r="75">
          <cell r="B75" t="str">
            <v>Remplacement du réfrigérateur - congélateur par du matériel de classe A minimum</v>
          </cell>
        </row>
        <row r="76">
          <cell r="B76" t="str">
            <v>Remplacement du lave-linge par du matériel de classe A minimum</v>
          </cell>
        </row>
        <row r="77">
          <cell r="B77" t="str">
            <v>Remplacement des matériels de cuisson par du matériel de classe A minimum</v>
          </cell>
        </row>
        <row r="78">
          <cell r="B78" t="str">
            <v>Mise en place d'une batterie de condensateurs sur l'alimentation électrique générale</v>
          </cell>
        </row>
        <row r="80">
          <cell r="B80" t="str">
            <v>Equipements techniques - GTB</v>
          </cell>
        </row>
        <row r="82">
          <cell r="B82" t="str">
            <v>Mise en place d'une installation de Gestion Technique du Bâtiment</v>
          </cell>
        </row>
        <row r="83">
          <cell r="B83" t="str">
            <v>Extension ou rénovation de la GTB existante</v>
          </cell>
        </row>
        <row r="84">
          <cell r="B84" t="str">
            <v>Nomination d'un responsable pour le suivi de la GTB</v>
          </cell>
        </row>
        <row r="86">
          <cell r="B86" t="str">
            <v>Formation / Information</v>
          </cell>
        </row>
        <row r="88">
          <cell r="B88" t="str">
            <v>Mise en place de sessions de sensibilisation des usagers à la maîtrise de l'énergie</v>
          </cell>
        </row>
        <row r="89">
          <cell r="B89" t="str">
            <v>Mise en place de sessions de formation pour le personnel affecté à la GTB</v>
          </cell>
        </row>
        <row r="109">
          <cell r="B109" t="str">
            <v>Energies renouvelables</v>
          </cell>
        </row>
        <row r="111">
          <cell r="B111" t="str">
            <v>Mise en place d'une installation photovoltaïque</v>
          </cell>
        </row>
        <row r="112">
          <cell r="B112" t="str">
            <v>Mise en place d'un aérogénérateur</v>
          </cell>
        </row>
        <row r="113">
          <cell r="B113" t="str">
            <v>Mise en place d'une production de biogaz par biomasse</v>
          </cell>
        </row>
      </sheetData>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mmations facturées"/>
      <sheetName val="ECS Gaz"/>
      <sheetName val="ECS Elect"/>
      <sheetName val="Reconso élec"/>
      <sheetName val="Ventilation"/>
      <sheetName val="Apports"/>
      <sheetName val="Conso chauffage"/>
      <sheetName val="synthèse"/>
      <sheetName val="EnerDiag1"/>
      <sheetName val="EnerDiag2"/>
      <sheetName val="EnerDiag3"/>
      <sheetName val="EnerDiag4"/>
      <sheetName val="sous station"/>
      <sheetName val="Annexes"/>
      <sheetName val="EnergTra1"/>
      <sheetName val="EnergScénario"/>
      <sheetName val="Val-Réf"/>
      <sheetName val="Hypothèses"/>
      <sheetName val="Hypothèses ECS"/>
      <sheetName val="Liste bâtiments"/>
      <sheetName val="Consommations_facturées"/>
      <sheetName val="ECS_Gaz"/>
      <sheetName val="ECS_Elect"/>
      <sheetName val="Reconso_élec"/>
      <sheetName val="Conso_chauffage"/>
      <sheetName val="sous_station"/>
      <sheetName val="Hypothèses_ECS"/>
      <sheetName val="Liste_bâtiments"/>
    </sheetNames>
    <sheetDataSet>
      <sheetData sheetId="0">
        <row r="4">
          <cell r="D4" t="e">
            <v>#REF!</v>
          </cell>
        </row>
        <row r="14">
          <cell r="B14" t="str">
            <v>Electricité</v>
          </cell>
          <cell r="C14" t="str">
            <v>Ch. urbain</v>
          </cell>
          <cell r="D14" t="str">
            <v>Gaz</v>
          </cell>
          <cell r="E14" t="str">
            <v>Fioul</v>
          </cell>
        </row>
        <row r="15">
          <cell r="B15" t="e">
            <v>#DIV/0!</v>
          </cell>
          <cell r="C15" t="e">
            <v>#DIV/0!</v>
          </cell>
          <cell r="D15" t="e">
            <v>#DIV/0!</v>
          </cell>
          <cell r="E1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L5" t="str">
            <v>Energies</v>
          </cell>
          <cell r="M5" t="str">
            <v>kWhEP/kWh EF</v>
          </cell>
          <cell r="N5" t="str">
            <v>kg eq CO2/kWh EF</v>
          </cell>
          <cell r="R5">
            <v>0</v>
          </cell>
        </row>
        <row r="6">
          <cell r="K6" t="str">
            <v>H1a</v>
          </cell>
          <cell r="L6" t="str">
            <v>Bois, biomasse</v>
          </cell>
          <cell r="M6">
            <v>1</v>
          </cell>
          <cell r="N6">
            <v>1.2999999999999999E-2</v>
          </cell>
          <cell r="R6" t="str">
            <v>JDP</v>
          </cell>
        </row>
        <row r="7">
          <cell r="K7" t="str">
            <v>H1b</v>
          </cell>
          <cell r="L7" t="str">
            <v>Ch. urbain</v>
          </cell>
          <cell r="M7">
            <v>1</v>
          </cell>
          <cell r="N7">
            <v>0.19500000000000001</v>
          </cell>
          <cell r="R7" t="str">
            <v>Brunoy</v>
          </cell>
        </row>
        <row r="8">
          <cell r="K8" t="str">
            <v>H1c</v>
          </cell>
          <cell r="L8" t="str">
            <v>Electricité</v>
          </cell>
          <cell r="M8">
            <v>2.58</v>
          </cell>
          <cell r="N8">
            <v>8.4000000000000005E-2</v>
          </cell>
          <cell r="R8" t="str">
            <v>Chevreloup</v>
          </cell>
        </row>
        <row r="9">
          <cell r="K9" t="str">
            <v>H2a</v>
          </cell>
          <cell r="L9" t="str">
            <v>Fioul</v>
          </cell>
          <cell r="M9">
            <v>1</v>
          </cell>
          <cell r="N9">
            <v>0.3</v>
          </cell>
        </row>
        <row r="10">
          <cell r="K10" t="str">
            <v>H2b</v>
          </cell>
          <cell r="L10" t="str">
            <v>Gaz</v>
          </cell>
          <cell r="M10">
            <v>1</v>
          </cell>
          <cell r="N10">
            <v>0.23400000000000001</v>
          </cell>
        </row>
        <row r="11">
          <cell r="K11" t="str">
            <v>H2c</v>
          </cell>
          <cell r="L11" t="str">
            <v>chauffage électrique</v>
          </cell>
          <cell r="M11">
            <v>2.58</v>
          </cell>
          <cell r="N11">
            <v>8.4000000000000005E-2</v>
          </cell>
        </row>
        <row r="12">
          <cell r="K12" t="str">
            <v>H2d</v>
          </cell>
        </row>
        <row r="13">
          <cell r="K13" t="str">
            <v>H3</v>
          </cell>
        </row>
        <row r="23">
          <cell r="A23" t="str">
            <v>Absence d'isolation</v>
          </cell>
        </row>
        <row r="24">
          <cell r="A24" t="str">
            <v>Isolation par l'extérieur</v>
          </cell>
        </row>
        <row r="25">
          <cell r="A25" t="str">
            <v>Isolation par l'intérieur</v>
          </cell>
        </row>
      </sheetData>
      <sheetData sheetId="18">
        <row r="5">
          <cell r="A5" t="str">
            <v>Autres process</v>
          </cell>
          <cell r="B5">
            <v>0</v>
          </cell>
          <cell r="C5">
            <v>0</v>
          </cell>
        </row>
        <row r="6">
          <cell r="A6" t="str">
            <v>Douches</v>
          </cell>
          <cell r="B6">
            <v>20</v>
          </cell>
          <cell r="C6" t="str">
            <v>L/jour.douche</v>
          </cell>
        </row>
        <row r="7">
          <cell r="A7" t="str">
            <v>Restauration</v>
          </cell>
          <cell r="B7">
            <v>15</v>
          </cell>
          <cell r="C7" t="str">
            <v>L/jour.repas</v>
          </cell>
        </row>
        <row r="8">
          <cell r="A8" t="str">
            <v>Tertiaire classique</v>
          </cell>
          <cell r="B8">
            <v>3</v>
          </cell>
          <cell r="C8" t="str">
            <v>L/jour.occupant</v>
          </cell>
        </row>
        <row r="14">
          <cell r="A14" t="str">
            <v>Production indépendante du chauffage, installation antérieure à 2000</v>
          </cell>
          <cell r="B14">
            <v>0.8</v>
          </cell>
          <cell r="C14">
            <v>0.8</v>
          </cell>
        </row>
        <row r="15">
          <cell r="A15" t="str">
            <v>Production indépendante du chauffage, installation postérieure à 2000</v>
          </cell>
          <cell r="B15">
            <v>0.9</v>
          </cell>
          <cell r="C15">
            <v>0.9</v>
          </cell>
        </row>
        <row r="16">
          <cell r="A16" t="str">
            <v>Production par chaudière assurant le chauffage, installation antérieure à 2000</v>
          </cell>
          <cell r="B16">
            <v>0.6</v>
          </cell>
          <cell r="C16">
            <v>0.8</v>
          </cell>
        </row>
        <row r="17">
          <cell r="A17" t="str">
            <v>Production par chaudière assurant le chauffage, installation postérieure à 2000</v>
          </cell>
          <cell r="B17">
            <v>0.7</v>
          </cell>
          <cell r="C17">
            <v>0.9</v>
          </cell>
        </row>
        <row r="20">
          <cell r="A20" t="str">
            <v>Réseau ECS calorifugé ou réseau inférieur à 10 m</v>
          </cell>
        </row>
        <row r="21">
          <cell r="A21" t="str">
            <v>Réseau long non calorifugé</v>
          </cell>
        </row>
        <row r="25">
          <cell r="A25" t="str">
            <v>Ballons à accumulation décentralisés</v>
          </cell>
        </row>
        <row r="26">
          <cell r="A26" t="str">
            <v>Ballons instantanés décentralisés</v>
          </cell>
        </row>
        <row r="27">
          <cell r="A27" t="str">
            <v>Production électrique centralisée</v>
          </cell>
        </row>
      </sheetData>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s"/>
      <sheetName val="Outils"/>
      <sheetName val="Page1"/>
      <sheetName val="Plan"/>
      <sheetName val="Intro"/>
      <sheetName val="Conso"/>
      <sheetName val="Etiquette"/>
      <sheetName val="Bati"/>
      <sheetName val="Chauffage"/>
      <sheetName val="Climatisation"/>
      <sheetName val="Ventilation"/>
      <sheetName val="ECS"/>
      <sheetName val="Autres usages"/>
      <sheetName val="Reconso"/>
      <sheetName val="Bilan"/>
      <sheetName val="Préco"/>
      <sheetName val="Tableau de synthèse"/>
      <sheetName val="Scénario"/>
      <sheetName val="Scénario 1"/>
      <sheetName val="Scénario 2"/>
      <sheetName val="Scénario 3"/>
      <sheetName val="Variables d'entrée"/>
      <sheetName val="Synthèse page 1"/>
      <sheetName val="Synthèse E"/>
      <sheetName val="Feuil5"/>
      <sheetName val="Autres_usages"/>
      <sheetName val="Tableau_de_synthèse"/>
      <sheetName val="Scénario_1"/>
      <sheetName val="Scénario_2"/>
      <sheetName val="Scénario_3"/>
      <sheetName val="Variables_d'entrée"/>
      <sheetName val="Synthèse_page_1"/>
      <sheetName val="Synthèse_E"/>
    </sheetNames>
    <sheetDataSet>
      <sheetData sheetId="0"/>
      <sheetData sheetId="1">
        <row r="5">
          <cell r="BI5" t="str">
            <v>J - Structures d'accueil pour personnes âgées et personnes handicapées</v>
          </cell>
        </row>
        <row r="6">
          <cell r="BI6" t="str">
            <v>L - Salles d'auditions, de conférences, de réunions, de spectacles ou à usage multiple</v>
          </cell>
        </row>
        <row r="7">
          <cell r="BI7" t="str">
            <v>M - Magasins de vente, centres commerciaux</v>
          </cell>
        </row>
        <row r="8">
          <cell r="BI8" t="str">
            <v>N - Restaurants et débits de boissons</v>
          </cell>
        </row>
        <row r="9">
          <cell r="BI9" t="str">
            <v>O - Hôtels et pensions de famille</v>
          </cell>
        </row>
        <row r="10">
          <cell r="BI10" t="str">
            <v>P - Salles de danse et salles de jeux</v>
          </cell>
        </row>
        <row r="11">
          <cell r="BI11" t="str">
            <v>R - Etablissements d'enseignement, colonies de vacances</v>
          </cell>
        </row>
        <row r="12">
          <cell r="BI12" t="str">
            <v>S - Bibliothèques, centres de documentation</v>
          </cell>
        </row>
        <row r="13">
          <cell r="BI13" t="str">
            <v>T - Salles d'expositions</v>
          </cell>
        </row>
        <row r="14">
          <cell r="BI14" t="str">
            <v>U - Etablissements sanitaires</v>
          </cell>
        </row>
        <row r="15">
          <cell r="BI15" t="str">
            <v>V - Etablissements de culte</v>
          </cell>
        </row>
        <row r="16">
          <cell r="BI16" t="str">
            <v>W - Administrations, banques, bureaux</v>
          </cell>
        </row>
        <row r="17">
          <cell r="BI17" t="str">
            <v>X - Etablissements sportifs couverts</v>
          </cell>
        </row>
        <row r="18">
          <cell r="BI18" t="str">
            <v>Y – Musées</v>
          </cell>
        </row>
        <row r="20">
          <cell r="BI20" t="str">
            <v>5ème Catégorie</v>
          </cell>
        </row>
        <row r="21">
          <cell r="BI21" t="str">
            <v>4ème Catégorie</v>
          </cell>
        </row>
        <row r="22">
          <cell r="BI22" t="str">
            <v>3ème Catégorie</v>
          </cell>
        </row>
        <row r="23">
          <cell r="BI23" t="str">
            <v>2ème Catégorie</v>
          </cell>
        </row>
        <row r="24">
          <cell r="BI24" t="str">
            <v>1ère Catégorie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résentation générale"/>
      <sheetName val="Historique &amp; Sinistres"/>
      <sheetName val="Maintenance"/>
      <sheetName val="Vérif. obligatoires"/>
      <sheetName val="Ouvrages"/>
      <sheetName val="Synthèse"/>
      <sheetName val="Signalements"/>
      <sheetName val="Recommandations (1)"/>
      <sheetName val="Recommandations (2)"/>
      <sheetName val="Repérage travaux"/>
      <sheetName val="Détail constat"/>
      <sheetName val="Annexes photos"/>
      <sheetName val="Diagnostic"/>
      <sheetName val="Macros_Utilisateurs"/>
      <sheetName val="Macros_Administrateur"/>
      <sheetName val="Sites"/>
      <sheetName val="Equipements"/>
      <sheetName val="Interventions"/>
      <sheetName val="Tables_référence"/>
      <sheetName val="Csv"/>
      <sheetName val="Page_de_garde"/>
      <sheetName val="Présentation_générale"/>
      <sheetName val="Historique_&amp;_Sinistres"/>
      <sheetName val="Vérif__obligatoires"/>
      <sheetName val="Recommandations_(1)"/>
      <sheetName val="Recommandations_(2)"/>
      <sheetName val="Repérage_travaux"/>
      <sheetName val="Détail_constat"/>
      <sheetName val="Annexes_pho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S3" t="str">
            <v>IDF</v>
          </cell>
        </row>
        <row r="4">
          <cell r="S4" t="str">
            <v>LOIRET</v>
          </cell>
        </row>
        <row r="5">
          <cell r="S5" t="str">
            <v>RHONE ALPES</v>
          </cell>
        </row>
        <row r="6">
          <cell r="S6" t="str">
            <v>SEINE MARITIME</v>
          </cell>
        </row>
        <row r="7">
          <cell r="S7" t="str">
            <v>EURE</v>
          </cell>
        </row>
        <row r="8">
          <cell r="S8" t="str">
            <v>COTE D'OR</v>
          </cell>
        </row>
        <row r="9">
          <cell r="S9" t="str">
            <v>ISERE</v>
          </cell>
        </row>
        <row r="10">
          <cell r="S10" t="str">
            <v>NORD</v>
          </cell>
        </row>
        <row r="11">
          <cell r="S11" t="str">
            <v>MOSELLE</v>
          </cell>
        </row>
        <row r="12">
          <cell r="S12" t="str">
            <v>ETRANGER</v>
          </cell>
        </row>
        <row r="13">
          <cell r="S13" t="str">
            <v>ALPES MARITIME</v>
          </cell>
        </row>
        <row r="14">
          <cell r="S14" t="str">
            <v>LANDES</v>
          </cell>
        </row>
        <row r="15">
          <cell r="S15" t="str">
            <v>MAYENNE</v>
          </cell>
        </row>
      </sheetData>
      <sheetData sheetId="17">
        <row r="3">
          <cell r="A3" t="str">
            <v>Aménagements extérieurs</v>
          </cell>
          <cell r="B3">
            <v>1</v>
          </cell>
        </row>
        <row r="4">
          <cell r="A4" t="str">
            <v>Aménagements intérieurs</v>
          </cell>
          <cell r="B4">
            <v>2</v>
          </cell>
        </row>
        <row r="5">
          <cell r="A5" t="str">
            <v>Appareils électromécaniques</v>
          </cell>
          <cell r="B5">
            <v>3</v>
          </cell>
        </row>
        <row r="6">
          <cell r="A6" t="str">
            <v>Chauffage climatisation</v>
          </cell>
          <cell r="B6">
            <v>4</v>
          </cell>
        </row>
        <row r="7">
          <cell r="A7" t="str">
            <v>Clos et couvert</v>
          </cell>
          <cell r="B7">
            <v>5</v>
          </cell>
        </row>
        <row r="8">
          <cell r="A8" t="str">
            <v>Electricité courants forts</v>
          </cell>
          <cell r="B8">
            <v>6</v>
          </cell>
        </row>
        <row r="9">
          <cell r="A9" t="str">
            <v>Electricité courants faibles</v>
          </cell>
          <cell r="B9">
            <v>7</v>
          </cell>
        </row>
        <row r="10">
          <cell r="A10" t="str">
            <v>Plomberie</v>
          </cell>
          <cell r="B10">
            <v>8</v>
          </cell>
        </row>
        <row r="11">
          <cell r="A11" t="str">
            <v>Protection incendie</v>
          </cell>
          <cell r="B11">
            <v>9</v>
          </cell>
        </row>
      </sheetData>
      <sheetData sheetId="18"/>
      <sheetData sheetId="19">
        <row r="3">
          <cell r="A3" t="str">
            <v>A faire dans les 6 mois</v>
          </cell>
          <cell r="B3">
            <v>1</v>
          </cell>
          <cell r="D3" t="str">
            <v>Dommage portant atteinte à la sécurité des biens et des personnes</v>
          </cell>
          <cell r="E3" t="str">
            <v>A</v>
          </cell>
        </row>
        <row r="4">
          <cell r="A4" t="str">
            <v>A faire dans l’année</v>
          </cell>
          <cell r="B4">
            <v>2</v>
          </cell>
          <cell r="D4" t="str">
            <v>Dommage portant atteinte au fonctionnement de l’ouvrage</v>
          </cell>
          <cell r="E4" t="str">
            <v>B</v>
          </cell>
        </row>
        <row r="5">
          <cell r="A5" t="str">
            <v>A faire dans les 3 ans</v>
          </cell>
          <cell r="B5">
            <v>3</v>
          </cell>
          <cell r="D5" t="str">
            <v>Etat moyen, fonction remplie</v>
          </cell>
          <cell r="E5" t="str">
            <v>C</v>
          </cell>
        </row>
        <row r="6">
          <cell r="A6" t="str">
            <v>A faire ultérieurement</v>
          </cell>
          <cell r="B6">
            <v>4</v>
          </cell>
          <cell r="D6" t="str">
            <v>Bon état, fonction parfaitement remplie</v>
          </cell>
          <cell r="E6" t="str">
            <v>D</v>
          </cell>
        </row>
        <row r="9">
          <cell r="D9" t="str">
            <v>Problématique réglementaire</v>
          </cell>
          <cell r="E9">
            <v>1</v>
          </cell>
        </row>
        <row r="10">
          <cell r="D10" t="str">
            <v>Problématique technique</v>
          </cell>
          <cell r="E10">
            <v>2</v>
          </cell>
        </row>
        <row r="11">
          <cell r="D11" t="str">
            <v>Problématique esthétique</v>
          </cell>
          <cell r="E11">
            <v>3</v>
          </cell>
        </row>
        <row r="12">
          <cell r="D12" t="str">
            <v>Autre</v>
          </cell>
          <cell r="E12">
            <v>4</v>
          </cell>
        </row>
        <row r="13">
          <cell r="A13">
            <v>2006</v>
          </cell>
          <cell r="B13">
            <v>1</v>
          </cell>
        </row>
        <row r="14">
          <cell r="A14">
            <v>2007</v>
          </cell>
          <cell r="B14">
            <v>1</v>
          </cell>
        </row>
        <row r="15">
          <cell r="A15">
            <v>2008</v>
          </cell>
          <cell r="B15">
            <v>2</v>
          </cell>
          <cell r="D15" t="str">
            <v>Bureaux</v>
          </cell>
          <cell r="E15" t="str">
            <v>AC</v>
          </cell>
        </row>
        <row r="16">
          <cell r="A16">
            <v>2009</v>
          </cell>
          <cell r="B16">
            <v>2</v>
          </cell>
          <cell r="D16" t="str">
            <v>Logistique</v>
          </cell>
          <cell r="E16" t="str">
            <v>AM</v>
          </cell>
        </row>
        <row r="17">
          <cell r="A17">
            <v>2010</v>
          </cell>
          <cell r="B17">
            <v>3</v>
          </cell>
          <cell r="D17" t="str">
            <v>Commerces</v>
          </cell>
          <cell r="E17" t="str">
            <v>AP</v>
          </cell>
        </row>
        <row r="18">
          <cell r="D18" t="str">
            <v>Activité</v>
          </cell>
          <cell r="E18" t="str">
            <v>ALE</v>
          </cell>
        </row>
        <row r="19">
          <cell r="D19" t="str">
            <v>Locaux administratif</v>
          </cell>
          <cell r="E19" t="str">
            <v>ADM</v>
          </cell>
        </row>
        <row r="20">
          <cell r="A20" t="str">
            <v>Oui</v>
          </cell>
          <cell r="D20" t="str">
            <v>Locaux sociaux</v>
          </cell>
          <cell r="E20" t="str">
            <v>LS</v>
          </cell>
        </row>
        <row r="21">
          <cell r="A21" t="str">
            <v>Non</v>
          </cell>
          <cell r="D21" t="str">
            <v>Locaux techniques</v>
          </cell>
          <cell r="E21" t="str">
            <v>LT</v>
          </cell>
        </row>
        <row r="22">
          <cell r="D22" t="str">
            <v>Parking</v>
          </cell>
          <cell r="E22" t="str">
            <v>PK</v>
          </cell>
        </row>
        <row r="23">
          <cell r="D23" t="str">
            <v>Générale</v>
          </cell>
          <cell r="E23" t="str">
            <v>GEN</v>
          </cell>
        </row>
        <row r="28">
          <cell r="A28" t="str">
            <v>X</v>
          </cell>
        </row>
        <row r="32">
          <cell r="A32" t="str">
            <v>Provisoire</v>
          </cell>
        </row>
        <row r="33">
          <cell r="A33" t="str">
            <v>Intermédiaire</v>
          </cell>
        </row>
        <row r="34">
          <cell r="A34" t="str">
            <v>Final</v>
          </cell>
        </row>
        <row r="36">
          <cell r="B36" t="str">
            <v>DCE</v>
          </cell>
        </row>
        <row r="37">
          <cell r="B37" t="str">
            <v>DDE</v>
          </cell>
        </row>
        <row r="38">
          <cell r="B38" t="str">
            <v>INC</v>
          </cell>
        </row>
        <row r="42">
          <cell r="A42" t="str">
            <v>nc</v>
          </cell>
        </row>
        <row r="43">
          <cell r="A43" t="str">
            <v>janv.</v>
          </cell>
        </row>
        <row r="44">
          <cell r="A44" t="str">
            <v>févr.</v>
          </cell>
        </row>
        <row r="45">
          <cell r="A45" t="str">
            <v>mars</v>
          </cell>
        </row>
        <row r="46">
          <cell r="A46" t="str">
            <v>avril</v>
          </cell>
        </row>
        <row r="47">
          <cell r="A47" t="str">
            <v>mai</v>
          </cell>
        </row>
        <row r="48">
          <cell r="A48" t="str">
            <v>juin</v>
          </cell>
        </row>
        <row r="49">
          <cell r="A49" t="str">
            <v>juil.</v>
          </cell>
        </row>
        <row r="50">
          <cell r="A50" t="str">
            <v>août</v>
          </cell>
        </row>
        <row r="51">
          <cell r="A51" t="str">
            <v>sept.</v>
          </cell>
        </row>
        <row r="52">
          <cell r="A52" t="str">
            <v>oct.</v>
          </cell>
        </row>
        <row r="53">
          <cell r="A53" t="str">
            <v>nov.</v>
          </cell>
        </row>
        <row r="54">
          <cell r="A54" t="str">
            <v>déc.</v>
          </cell>
        </row>
      </sheetData>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résentation générale"/>
      <sheetName val="Historique &amp; Sinistres"/>
      <sheetName val="Maintenance"/>
      <sheetName val="Vérif. obligatoires"/>
      <sheetName val="Ouvrages"/>
      <sheetName val="Synthèse"/>
      <sheetName val="Signalements"/>
      <sheetName val="Recommandations (1)"/>
      <sheetName val="Recommandations (2)"/>
      <sheetName val="Repérage travaux"/>
      <sheetName val="Détail constat"/>
      <sheetName val="Annexes photos"/>
      <sheetName val="Diagnostic"/>
      <sheetName val="Macros_Utilisateurs"/>
      <sheetName val="Macros_Administrateur"/>
      <sheetName val="Sites"/>
      <sheetName val="Equipements"/>
      <sheetName val="Interventions"/>
      <sheetName val="Tables_référence"/>
      <sheetName val="Csv"/>
      <sheetName val="Feuil1"/>
      <sheetName val="4.Calcul Puissance frigorifique"/>
      <sheetName val="Page_de_garde"/>
      <sheetName val="Présentation_générale"/>
      <sheetName val="Historique_&amp;_Sinistres"/>
      <sheetName val="Vérif__obligatoires"/>
      <sheetName val="Recommandations_(1)"/>
      <sheetName val="Recommandations_(2)"/>
      <sheetName val="Repérage_travaux"/>
      <sheetName val="Détail_constat"/>
      <sheetName val="Annexes_photos"/>
      <sheetName val="4_Calcul_Puissance_frigorif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4">
          <cell r="A24" t="str">
            <v>¨</v>
          </cell>
        </row>
        <row r="25">
          <cell r="A25" t="str">
            <v>þ</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s"/>
      <sheetName val="Outils"/>
      <sheetName val="Coef G"/>
      <sheetName val="Fiche"/>
      <sheetName val="Page1"/>
      <sheetName val="Intro"/>
      <sheetName val="Bâti"/>
      <sheetName val="Tech"/>
      <sheetName val="Schéma de ch"/>
      <sheetName val="Tech (2)"/>
      <sheetName val="Conso"/>
      <sheetName val="EnerDiag4"/>
      <sheetName val="Synth"/>
      <sheetName val="Préco"/>
      <sheetName val="Chiff"/>
      <sheetName val="Liste préconisation"/>
      <sheetName val="Calcul CEE"/>
      <sheetName val="Variables d'entrée"/>
      <sheetName val="Tableau de synthèse"/>
      <sheetName val="Scénario de base"/>
      <sheetName val="Couverture"/>
      <sheetName val="TRactualisé"/>
      <sheetName val="Annexe 2"/>
      <sheetName val="Annexe 3"/>
      <sheetName val="Coef_G"/>
      <sheetName val="Schéma_de_ch"/>
      <sheetName val="Tech_(2)"/>
      <sheetName val="Liste_préconisation"/>
      <sheetName val="Calcul_CEE"/>
      <sheetName val="Variables_d'entrée"/>
      <sheetName val="Tableau_de_synthèse"/>
      <sheetName val="Scénario_de_base"/>
      <sheetName val="Annexe_2"/>
      <sheetName val="Annexe_3"/>
    </sheetNames>
    <sheetDataSet>
      <sheetData sheetId="0"/>
      <sheetData sheetId="1">
        <row r="64">
          <cell r="FA64" t="str">
            <v>Niveau RT 2005</v>
          </cell>
        </row>
        <row r="65">
          <cell r="FA65" t="str">
            <v>Niveau BBC</v>
          </cell>
        </row>
        <row r="66">
          <cell r="FA66" t="str">
            <v>Niveau RT 2000</v>
          </cell>
        </row>
        <row r="67">
          <cell r="FA67" t="str">
            <v>&lt; RT 2000</v>
          </cell>
        </row>
        <row r="68">
          <cell r="FA68">
            <v>0</v>
          </cell>
        </row>
        <row r="69">
          <cell r="FA69">
            <v>0</v>
          </cell>
        </row>
        <row r="70">
          <cell r="FA70">
            <v>0</v>
          </cell>
        </row>
        <row r="71">
          <cell r="FA71">
            <v>0</v>
          </cell>
        </row>
        <row r="72">
          <cell r="FA72">
            <v>0</v>
          </cell>
        </row>
        <row r="73">
          <cell r="FA73">
            <v>0</v>
          </cell>
        </row>
        <row r="74">
          <cell r="FA74">
            <v>0</v>
          </cell>
        </row>
        <row r="75">
          <cell r="FA75">
            <v>0</v>
          </cell>
        </row>
        <row r="76">
          <cell r="FA76">
            <v>0</v>
          </cell>
        </row>
        <row r="77">
          <cell r="FA77">
            <v>0</v>
          </cell>
        </row>
        <row r="78">
          <cell r="FA78">
            <v>0</v>
          </cell>
        </row>
        <row r="79">
          <cell r="FA79">
            <v>0</v>
          </cell>
        </row>
        <row r="80">
          <cell r="FA80">
            <v>0</v>
          </cell>
        </row>
        <row r="81">
          <cell r="FA81">
            <v>0</v>
          </cell>
        </row>
        <row r="82">
          <cell r="FA82">
            <v>0</v>
          </cell>
        </row>
        <row r="83">
          <cell r="FA83">
            <v>0</v>
          </cell>
        </row>
        <row r="84">
          <cell r="FA84">
            <v>0</v>
          </cell>
        </row>
        <row r="85">
          <cell r="FA85">
            <v>0</v>
          </cell>
        </row>
        <row r="86">
          <cell r="FA86">
            <v>0</v>
          </cell>
        </row>
        <row r="87">
          <cell r="FA8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ée préco"/>
      <sheetName val="Factures"/>
      <sheetName val="Outils"/>
      <sheetName val="Page1"/>
      <sheetName val="Intro"/>
      <sheetName val="Phase 1"/>
      <sheetName val="Phase 2.I"/>
      <sheetName val="Phase 2.II"/>
      <sheetName val="reconso elec"/>
      <sheetName val="Phase 2.III"/>
      <sheetName val="Phase 2.IV "/>
      <sheetName val="Phase 2. V"/>
      <sheetName val="Phase 3"/>
      <sheetName val="Phase 3.III tableau"/>
      <sheetName val="Phase 3.III"/>
      <sheetName val="Phase 3.III (GER)"/>
      <sheetName val="Phase 3. V"/>
      <sheetName val="Synthèse"/>
      <sheetName val="Idée_préco"/>
      <sheetName val="Phase_1"/>
      <sheetName val="Phase_2_I"/>
      <sheetName val="Phase_2_II"/>
      <sheetName val="reconso_elec"/>
      <sheetName val="Phase_2_III"/>
      <sheetName val="Phase_2_IV_"/>
      <sheetName val="Phase_2__V"/>
      <sheetName val="Phase_3"/>
      <sheetName val="Phase_3_III_tableau"/>
      <sheetName val="Phase_3_III"/>
      <sheetName val="Phase_3_III_(GER)"/>
      <sheetName val="Phase_3__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activeCell="C5" sqref="C5"/>
    </sheetView>
  </sheetViews>
  <sheetFormatPr baseColWidth="10" defaultRowHeight="14.5" x14ac:dyDescent="0.35"/>
  <sheetData>
    <row r="1" spans="1:7" ht="45.5" customHeight="1" x14ac:dyDescent="0.35">
      <c r="A1" s="149" t="s">
        <v>268</v>
      </c>
      <c r="B1" s="149"/>
      <c r="C1" s="149"/>
      <c r="D1" s="149"/>
      <c r="E1" s="149"/>
      <c r="F1" s="149"/>
      <c r="G1" s="149"/>
    </row>
    <row r="3" spans="1:7" x14ac:dyDescent="0.35">
      <c r="A3" s="118" t="s">
        <v>286</v>
      </c>
    </row>
    <row r="4" spans="1:7" ht="58" x14ac:dyDescent="0.35">
      <c r="A4" s="150" t="s">
        <v>9</v>
      </c>
      <c r="B4" s="150"/>
      <c r="C4" s="119" t="s">
        <v>284</v>
      </c>
      <c r="D4" s="119" t="s">
        <v>275</v>
      </c>
      <c r="E4" s="119" t="s">
        <v>276</v>
      </c>
      <c r="F4" s="119" t="s">
        <v>277</v>
      </c>
      <c r="G4" s="119" t="s">
        <v>285</v>
      </c>
    </row>
    <row r="5" spans="1:7" x14ac:dyDescent="0.35">
      <c r="A5" s="151" t="s">
        <v>269</v>
      </c>
      <c r="B5" s="151"/>
      <c r="C5" t="s">
        <v>278</v>
      </c>
    </row>
    <row r="6" spans="1:7" ht="45.5" customHeight="1" x14ac:dyDescent="0.35">
      <c r="A6" s="151" t="s">
        <v>274</v>
      </c>
      <c r="B6" s="151"/>
      <c r="C6" t="s">
        <v>279</v>
      </c>
    </row>
    <row r="7" spans="1:7" ht="29.5" customHeight="1" x14ac:dyDescent="0.45">
      <c r="A7" s="151" t="s">
        <v>64</v>
      </c>
      <c r="B7" s="151"/>
      <c r="C7" t="s">
        <v>280</v>
      </c>
    </row>
    <row r="8" spans="1:7" ht="43.5" customHeight="1" x14ac:dyDescent="0.35">
      <c r="A8" s="151" t="s">
        <v>63</v>
      </c>
      <c r="B8" s="151"/>
      <c r="C8" s="16" t="s">
        <v>282</v>
      </c>
      <c r="D8" t="s">
        <v>248</v>
      </c>
      <c r="E8" t="s">
        <v>249</v>
      </c>
      <c r="F8" t="s">
        <v>281</v>
      </c>
    </row>
    <row r="9" spans="1:7" x14ac:dyDescent="0.35">
      <c r="A9" s="151" t="s">
        <v>32</v>
      </c>
      <c r="B9" s="151"/>
      <c r="C9" t="s">
        <v>45</v>
      </c>
      <c r="D9" t="s">
        <v>136</v>
      </c>
      <c r="E9" t="s">
        <v>8</v>
      </c>
    </row>
    <row r="10" spans="1:7" ht="29.5" customHeight="1" x14ac:dyDescent="0.35">
      <c r="A10" s="151" t="s">
        <v>229</v>
      </c>
      <c r="B10" s="151"/>
      <c r="C10" t="s">
        <v>283</v>
      </c>
    </row>
    <row r="12" spans="1:7" x14ac:dyDescent="0.35">
      <c r="A12" s="118" t="s">
        <v>270</v>
      </c>
    </row>
    <row r="13" spans="1:7" x14ac:dyDescent="0.35">
      <c r="A13" t="s">
        <v>267</v>
      </c>
      <c r="B13" t="s">
        <v>271</v>
      </c>
      <c r="D13" t="s">
        <v>272</v>
      </c>
    </row>
    <row r="16" spans="1:7" ht="43" customHeight="1" x14ac:dyDescent="0.35">
      <c r="A16" s="149" t="s">
        <v>287</v>
      </c>
      <c r="B16" s="149"/>
      <c r="C16" s="149"/>
      <c r="D16" s="149"/>
      <c r="E16" s="149"/>
      <c r="F16" s="149"/>
      <c r="G16" s="149"/>
    </row>
  </sheetData>
  <mergeCells count="9">
    <mergeCell ref="A1:G1"/>
    <mergeCell ref="A16:G16"/>
    <mergeCell ref="A4:B4"/>
    <mergeCell ref="A5:B5"/>
    <mergeCell ref="A6:B6"/>
    <mergeCell ref="A7:B7"/>
    <mergeCell ref="A8:B8"/>
    <mergeCell ref="A9:B9"/>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F17"/>
  <sheetViews>
    <sheetView workbookViewId="0">
      <selection activeCell="D5" sqref="D5"/>
    </sheetView>
  </sheetViews>
  <sheetFormatPr baseColWidth="10" defaultRowHeight="14.5" x14ac:dyDescent="0.35"/>
  <sheetData>
    <row r="1" spans="1:5" s="82" customFormat="1" x14ac:dyDescent="0.35">
      <c r="A1" s="82" t="s">
        <v>123</v>
      </c>
    </row>
    <row r="2" spans="1:5" x14ac:dyDescent="0.35">
      <c r="A2">
        <v>1</v>
      </c>
      <c r="B2" t="s">
        <v>115</v>
      </c>
    </row>
    <row r="3" spans="1:5" x14ac:dyDescent="0.35">
      <c r="A3">
        <v>2</v>
      </c>
      <c r="B3" t="s">
        <v>129</v>
      </c>
    </row>
    <row r="4" spans="1:5" x14ac:dyDescent="0.35">
      <c r="A4">
        <v>2</v>
      </c>
      <c r="B4" t="s">
        <v>116</v>
      </c>
    </row>
    <row r="5" spans="1:5" x14ac:dyDescent="0.35">
      <c r="A5">
        <v>3</v>
      </c>
      <c r="B5" t="s">
        <v>117</v>
      </c>
    </row>
    <row r="6" spans="1:5" x14ac:dyDescent="0.35">
      <c r="A6">
        <v>4</v>
      </c>
      <c r="B6" t="s">
        <v>121</v>
      </c>
    </row>
    <row r="7" spans="1:5" x14ac:dyDescent="0.35">
      <c r="A7" s="152" t="s">
        <v>122</v>
      </c>
      <c r="B7" s="117" t="s">
        <v>190</v>
      </c>
      <c r="C7" s="117"/>
      <c r="D7" s="117"/>
      <c r="E7" s="117"/>
    </row>
    <row r="8" spans="1:5" x14ac:dyDescent="0.35">
      <c r="A8" s="152"/>
      <c r="B8" s="117" t="s">
        <v>127</v>
      </c>
      <c r="C8" s="117"/>
      <c r="D8" s="117"/>
      <c r="E8" s="117"/>
    </row>
    <row r="9" spans="1:5" x14ac:dyDescent="0.35">
      <c r="A9" s="152"/>
      <c r="B9" s="117" t="s">
        <v>126</v>
      </c>
      <c r="C9" s="117"/>
      <c r="D9" s="117"/>
      <c r="E9" s="117"/>
    </row>
    <row r="10" spans="1:5" s="82" customFormat="1" x14ac:dyDescent="0.35">
      <c r="A10" s="82" t="s">
        <v>55</v>
      </c>
    </row>
    <row r="12" spans="1:5" x14ac:dyDescent="0.35">
      <c r="A12" s="153">
        <v>1</v>
      </c>
      <c r="B12" t="s">
        <v>124</v>
      </c>
    </row>
    <row r="13" spans="1:5" x14ac:dyDescent="0.35">
      <c r="A13" s="153"/>
      <c r="B13" t="s">
        <v>125</v>
      </c>
    </row>
    <row r="14" spans="1:5" x14ac:dyDescent="0.35">
      <c r="A14" s="84" t="s">
        <v>122</v>
      </c>
      <c r="B14" s="117" t="s">
        <v>128</v>
      </c>
    </row>
    <row r="17" spans="6:6" x14ac:dyDescent="0.35">
      <c r="F17" s="76"/>
    </row>
  </sheetData>
  <mergeCells count="2">
    <mergeCell ref="A7:A9"/>
    <mergeCell ref="A12:A1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pageSetUpPr fitToPage="1"/>
  </sheetPr>
  <dimension ref="A1:EM78"/>
  <sheetViews>
    <sheetView tabSelected="1" view="pageBreakPreview" topLeftCell="B1" zoomScale="40" zoomScaleNormal="55" zoomScaleSheetLayoutView="40" zoomScalePageLayoutView="93" workbookViewId="0">
      <pane xSplit="2" ySplit="4" topLeftCell="D5" activePane="bottomRight" state="frozen"/>
      <selection activeCell="B1" sqref="B1"/>
      <selection pane="topRight" activeCell="C1" sqref="C1"/>
      <selection pane="bottomLeft" activeCell="B5" sqref="B5"/>
      <selection pane="bottomRight" activeCell="D60" sqref="D60"/>
    </sheetView>
  </sheetViews>
  <sheetFormatPr baseColWidth="10" defaultRowHeight="14.5" x14ac:dyDescent="0.35"/>
  <cols>
    <col min="1" max="1" width="14.90625" style="5" hidden="1" customWidth="1"/>
    <col min="2" max="2" width="14.90625" style="5" customWidth="1"/>
    <col min="3" max="3" width="42.81640625" style="5" bestFit="1" customWidth="1"/>
    <col min="4" max="4" width="152.1796875" style="5" customWidth="1"/>
    <col min="5" max="7" width="45.54296875" style="5" customWidth="1"/>
    <col min="8" max="8" width="35.08984375" style="5" customWidth="1"/>
    <col min="9" max="9" width="48.90625" style="5" customWidth="1"/>
    <col min="10" max="10" width="35.08984375" style="5" customWidth="1"/>
    <col min="11" max="11" width="29.453125" style="5" customWidth="1"/>
    <col min="12" max="15" width="35.08984375" style="5" customWidth="1"/>
    <col min="16" max="24" width="26.54296875" style="5" customWidth="1"/>
    <col min="25" max="28" width="47.6328125" customWidth="1"/>
    <col min="29" max="143" width="11.54296875" customWidth="1"/>
  </cols>
  <sheetData>
    <row r="1" spans="1:143" x14ac:dyDescent="0.35">
      <c r="A1" s="38"/>
      <c r="B1" s="38"/>
      <c r="C1" s="38"/>
      <c r="D1" s="39"/>
      <c r="E1" s="39"/>
      <c r="F1" s="39"/>
      <c r="G1" s="39"/>
      <c r="I1" s="39"/>
      <c r="J1" s="39"/>
      <c r="K1" s="40"/>
    </row>
    <row r="2" spans="1:143" s="3" customFormat="1" ht="42.75" customHeight="1" x14ac:dyDescent="0.35">
      <c r="A2" s="45" t="s">
        <v>33</v>
      </c>
      <c r="B2" s="45"/>
      <c r="C2" s="154" t="s">
        <v>0</v>
      </c>
      <c r="D2" s="154" t="s">
        <v>7</v>
      </c>
      <c r="E2" s="154" t="s">
        <v>69</v>
      </c>
      <c r="F2" s="154" t="s">
        <v>70</v>
      </c>
      <c r="G2" s="154" t="s">
        <v>63</v>
      </c>
      <c r="H2" s="154" t="str">
        <f>Model!A19</f>
        <v>Adaptation</v>
      </c>
      <c r="I2" s="154" t="s">
        <v>31</v>
      </c>
      <c r="J2" s="154" t="s">
        <v>9</v>
      </c>
      <c r="K2" s="154" t="s">
        <v>32</v>
      </c>
      <c r="L2" s="154" t="str">
        <f>Model!O19</f>
        <v>Autre</v>
      </c>
      <c r="M2" s="154" t="s">
        <v>56</v>
      </c>
      <c r="N2" s="154"/>
      <c r="O2" s="154"/>
      <c r="P2" s="154"/>
      <c r="Q2" s="154"/>
      <c r="R2" s="154"/>
      <c r="S2" s="154" t="s">
        <v>4</v>
      </c>
      <c r="T2" s="154"/>
      <c r="U2" s="154"/>
      <c r="V2" s="154"/>
      <c r="W2" s="154"/>
      <c r="X2" s="154"/>
      <c r="Y2" s="154" t="s">
        <v>10</v>
      </c>
      <c r="Z2" s="154"/>
      <c r="AA2" s="154"/>
      <c r="AB2" s="154"/>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row>
    <row r="3" spans="1:143" s="3" customFormat="1" ht="42.75" customHeight="1" x14ac:dyDescent="0.35">
      <c r="A3" s="49"/>
      <c r="B3" s="49" t="s">
        <v>118</v>
      </c>
      <c r="C3" s="154"/>
      <c r="D3" s="154"/>
      <c r="E3" s="154"/>
      <c r="F3" s="154"/>
      <c r="G3" s="154"/>
      <c r="H3" s="154"/>
      <c r="I3" s="154"/>
      <c r="J3" s="154"/>
      <c r="K3" s="154"/>
      <c r="L3" s="154"/>
      <c r="M3" s="103" t="str">
        <f>Model!B28</f>
        <v>Année 1</v>
      </c>
      <c r="N3" s="103" t="str">
        <f>Model!B29</f>
        <v>Année 2</v>
      </c>
      <c r="O3" s="103" t="str">
        <f>Model!B30</f>
        <v>Année 3</v>
      </c>
      <c r="P3" s="103" t="str">
        <f>Model!B31</f>
        <v>Année 4</v>
      </c>
      <c r="Q3" s="103" t="str">
        <f>Model!B32</f>
        <v>Année 5</v>
      </c>
      <c r="R3" s="103" t="str">
        <f>Model!B33</f>
        <v>Année 6</v>
      </c>
      <c r="S3" s="103" t="str">
        <f t="shared" ref="S3:X3" si="0">M3</f>
        <v>Année 1</v>
      </c>
      <c r="T3" s="103" t="str">
        <f t="shared" si="0"/>
        <v>Année 2</v>
      </c>
      <c r="U3" s="103" t="str">
        <f t="shared" si="0"/>
        <v>Année 3</v>
      </c>
      <c r="V3" s="103" t="str">
        <f t="shared" si="0"/>
        <v>Année 4</v>
      </c>
      <c r="W3" s="103" t="str">
        <f t="shared" si="0"/>
        <v>Année 5</v>
      </c>
      <c r="X3" s="103" t="str">
        <f t="shared" si="0"/>
        <v>Année 6</v>
      </c>
      <c r="Y3" s="103" t="s">
        <v>85</v>
      </c>
      <c r="Z3" s="103" t="s">
        <v>137</v>
      </c>
      <c r="AA3" s="103" t="s">
        <v>86</v>
      </c>
      <c r="AB3" s="103" t="s">
        <v>87</v>
      </c>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row>
    <row r="4" spans="1:143" s="10" customFormat="1" ht="46.75" customHeight="1" x14ac:dyDescent="0.35">
      <c r="A4" s="41"/>
      <c r="B4" s="41" t="str">
        <f>MID(C4,5,1)</f>
        <v>A</v>
      </c>
      <c r="C4" s="52" t="s">
        <v>147</v>
      </c>
      <c r="D4" s="53"/>
      <c r="E4" s="53"/>
      <c r="F4" s="53"/>
      <c r="G4" s="53"/>
      <c r="H4" s="53"/>
      <c r="I4" s="53"/>
      <c r="J4" s="53"/>
      <c r="K4" s="53"/>
      <c r="L4" s="53"/>
      <c r="M4" s="53"/>
      <c r="N4" s="53"/>
      <c r="O4" s="53"/>
      <c r="P4" s="53"/>
      <c r="Q4" s="53"/>
      <c r="R4" s="53"/>
      <c r="S4" s="53"/>
      <c r="T4" s="53"/>
      <c r="U4" s="53"/>
      <c r="V4" s="53"/>
      <c r="W4" s="53"/>
      <c r="X4" s="53"/>
      <c r="Y4" s="53"/>
      <c r="Z4" s="53"/>
      <c r="AA4" s="53"/>
      <c r="AB4" s="54"/>
      <c r="AC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row>
    <row r="5" spans="1:143" ht="126" x14ac:dyDescent="0.35">
      <c r="A5" s="155" t="s">
        <v>13</v>
      </c>
      <c r="B5" s="41" t="str">
        <f t="shared" ref="B5:B68" si="1">MID(C5,5,1)</f>
        <v/>
      </c>
      <c r="C5" s="50" t="s">
        <v>54</v>
      </c>
      <c r="D5" s="148" t="s">
        <v>527</v>
      </c>
      <c r="E5" s="75" t="str">
        <f ca="1">INDIRECT(C5&amp;"!O16")</f>
        <v>- Dépend des engagements présentés et des défis proposés</v>
      </c>
      <c r="F5" s="75" t="str">
        <f ca="1">INDIRECT(C5&amp;"!A16")</f>
        <v>- Dépend des engagements présentés et des défis proposés</v>
      </c>
      <c r="G5" s="75" t="str">
        <f ca="1">INDIRECT(C5&amp;"!A18")</f>
        <v>ND</v>
      </c>
      <c r="H5" s="75" t="str">
        <f ca="1">INDIRECT(C5&amp;"!A20")</f>
        <v xml:space="preserve">- Energie
</v>
      </c>
      <c r="I5" s="75" t="str">
        <f ca="1">INDIRECT(C5&amp;"!O14")</f>
        <v>- Action mutualisable avec la communication institutionnelle déjà en place
- Renforce l'implication des acteurs dans le suivi et favorise la communication indirecte</v>
      </c>
      <c r="J5" s="75" t="str">
        <f ca="1">INDIRECT(C5&amp;"!A14")</f>
        <v>- Impressions: €
- Distribution: €
- Evènements: €€</v>
      </c>
      <c r="K5" s="75" t="str">
        <f ca="1">INDIRECT(C5&amp;"!O18")</f>
        <v>Bonne</v>
      </c>
      <c r="L5" s="75">
        <f ca="1">INDIRECT(C5&amp;"!O20")</f>
        <v>0</v>
      </c>
      <c r="M5" s="75" t="str">
        <f ca="1">INDIRECT(C5&amp;"!e28")</f>
        <v>Organiser et coordonner</v>
      </c>
      <c r="N5" s="75" t="str">
        <f ca="1">INDIRECT(C5&amp;"!e29")</f>
        <v>Passer à l'action &amp; communication</v>
      </c>
      <c r="O5" s="75" t="str">
        <f ca="1">INDIRECT(C5&amp;"!e30")</f>
        <v>Passer à l'action &amp; communication</v>
      </c>
      <c r="P5" s="75" t="str">
        <f ca="1">INDIRECT(C5&amp;"!e31")</f>
        <v>Passer à l'action &amp; communication</v>
      </c>
      <c r="Q5" s="75" t="str">
        <f ca="1">INDIRECT(C5&amp;"!e32")</f>
        <v>Passer à l'action &amp; communication</v>
      </c>
      <c r="R5" s="75" t="str">
        <f ca="1">INDIRECT(C5&amp;"!e33")</f>
        <v>Passer à l'action &amp; communication</v>
      </c>
      <c r="S5" s="75">
        <f ca="1">INDIRECT(C5&amp;"!s28")</f>
        <v>0</v>
      </c>
      <c r="T5" s="75">
        <f ca="1">INDIRECT(C5&amp;"!s29")</f>
        <v>0</v>
      </c>
      <c r="U5" s="75">
        <f ca="1">INDIRECT(C5&amp;"!s30")</f>
        <v>0</v>
      </c>
      <c r="V5" s="75">
        <f ca="1">INDIRECT(C5&amp;"!s31")</f>
        <v>0</v>
      </c>
      <c r="W5" s="75">
        <f ca="1">INDIRECT(C5&amp;"!s32")</f>
        <v>0</v>
      </c>
      <c r="X5" s="75">
        <f ca="1">INDIRECT(C5&amp;"!s33")</f>
        <v>0</v>
      </c>
      <c r="Y5" s="75" t="str">
        <f ca="1">INDIRECT(C5&amp;"!k38")</f>
        <v>CCAM - Communes - Pays Haut Languedoc et Vignobles ( PHLV)</v>
      </c>
      <c r="Z5" s="75" t="str">
        <f ca="1">INDIRECT(C5&amp;"!k39")</f>
        <v xml:space="preserve">Services administratifs et communication </v>
      </c>
      <c r="AA5" s="75" t="str">
        <f ca="1">INDIRECT(C5&amp;"!k40")</f>
        <v xml:space="preserve">PHLV ( CEP) - CCI - CMA - Herault Energie </v>
      </c>
      <c r="AB5" s="75" t="str">
        <f ca="1">INDIRECT(C5&amp;"!k41")</f>
        <v>ADEME – Region - Département – Europe</v>
      </c>
    </row>
    <row r="6" spans="1:143" ht="84" x14ac:dyDescent="0.35">
      <c r="A6" s="155"/>
      <c r="B6" s="41" t="str">
        <f t="shared" si="1"/>
        <v/>
      </c>
      <c r="C6" s="46" t="s">
        <v>15</v>
      </c>
      <c r="D6" s="51" t="s">
        <v>292</v>
      </c>
      <c r="E6" s="75" t="str">
        <f t="shared" ref="E6:E14" ca="1" si="2">INDIRECT(C6&amp;"!O16")</f>
        <v>30% de réduction des émissions sans changement d'énergie</v>
      </c>
      <c r="F6" s="75" t="str">
        <f t="shared" ref="F6:F14" ca="1" si="3">INDIRECT(C6&amp;"!A16")</f>
        <v>30% des consommations actuelles base 2015</v>
      </c>
      <c r="G6" s="75" t="str">
        <f t="shared" ref="G6:G14" ca="1" si="4">INDIRECT(C6&amp;"!A18")</f>
        <v>Bon</v>
      </c>
      <c r="H6" s="75" t="str">
        <f t="shared" ref="H6:H14" ca="1" si="5">INDIRECT(C6&amp;"!A20")</f>
        <v xml:space="preserve"> Energie</v>
      </c>
      <c r="I6" s="75" t="str">
        <f t="shared" ref="I6:I14" ca="1" si="6">INDIRECT(C6&amp;"!O14")</f>
        <v>30% de la facture d'énergie hors évolution du prix des énergies mobilisées</v>
      </c>
      <c r="J6" s="75" t="str">
        <f t="shared" ref="J6:J14" ca="1" si="7">INDIRECT(C6&amp;"!A14")</f>
        <v>- Etudes: €€
- Travaux: €€€€*
*En fonction des travaux mis en place</v>
      </c>
      <c r="K6" s="75" t="str">
        <f t="shared" ref="K6:K14" ca="1" si="8">INDIRECT(C6&amp;"!O18")</f>
        <v>Bonne</v>
      </c>
      <c r="L6" s="75">
        <f t="shared" ref="L6:L14" ca="1" si="9">INDIRECT(C6&amp;"!O20")</f>
        <v>0</v>
      </c>
      <c r="M6" s="75" t="str">
        <f t="shared" ref="M6:M14" ca="1" si="10">INDIRECT(C6&amp;"!e28")</f>
        <v>Inventaire des bâtiments</v>
      </c>
      <c r="N6" s="75" t="str">
        <f t="shared" ref="N6:N14" ca="1" si="11">INDIRECT(C6&amp;"!e29")</f>
        <v>Diagnostics/Etudes</v>
      </c>
      <c r="O6" s="75" t="str">
        <f t="shared" ref="O6:O14" ca="1" si="12">INDIRECT(C6&amp;"!e30")</f>
        <v>Diagnostics/Etudes</v>
      </c>
      <c r="P6" s="75" t="str">
        <f t="shared" ref="P6:P14" ca="1" si="13">INDIRECT(C6&amp;"!e31")</f>
        <v>Travaux suivant planification</v>
      </c>
      <c r="Q6" s="75" t="str">
        <f t="shared" ref="Q6:Q14" ca="1" si="14">INDIRECT(C6&amp;"!e32")</f>
        <v>Travaux suivant planification</v>
      </c>
      <c r="R6" s="75" t="str">
        <f t="shared" ref="R6:R14" ca="1" si="15">INDIRECT(C6&amp;"!e33")</f>
        <v>Travaux suivant planification</v>
      </c>
      <c r="S6" s="75">
        <f t="shared" ref="S6:S14" ca="1" si="16">INDIRECT(C6&amp;"!s28")</f>
        <v>0</v>
      </c>
      <c r="T6" s="75">
        <f t="shared" ref="T6:T14" ca="1" si="17">INDIRECT(C6&amp;"!s29")</f>
        <v>0</v>
      </c>
      <c r="U6" s="75">
        <f t="shared" ref="U6:U14" ca="1" si="18">INDIRECT(C6&amp;"!s30")</f>
        <v>0</v>
      </c>
      <c r="V6" s="75">
        <f t="shared" ref="V6:V14" ca="1" si="19">INDIRECT(C6&amp;"!s31")</f>
        <v>0</v>
      </c>
      <c r="W6" s="75">
        <f t="shared" ref="W6:W14" ca="1" si="20">INDIRECT(C6&amp;"!s32")</f>
        <v>0</v>
      </c>
      <c r="X6" s="75">
        <f t="shared" ref="X6:X14" ca="1" si="21">INDIRECT(C6&amp;"!s33")</f>
        <v>0</v>
      </c>
      <c r="Y6" s="75" t="str">
        <f t="shared" ref="Y6:Y14" ca="1" si="22">INDIRECT(C6&amp;"!k38")</f>
        <v xml:space="preserve">Communauté de Communes - Communes - Pays Haut Languedoc et Vignobles (PHLV) </v>
      </c>
      <c r="Z6" s="75" t="str">
        <f t="shared" ref="Z6:Z14" ca="1" si="23">INDIRECT(C6&amp;"!k39")</f>
        <v>Services techniques intercommunaux et communaux</v>
      </c>
      <c r="AA6" s="75" t="str">
        <f t="shared" ref="AA6:AA14" ca="1" si="24">INDIRECT(C6&amp;"!k40")</f>
        <v>Hérault Energies -  PHLV (CEP)</v>
      </c>
      <c r="AB6" s="75" t="str">
        <f t="shared" ref="AB6:AB14" ca="1" si="25">INDIRECT(C6&amp;"!k41")</f>
        <v xml:space="preserve">ADEME – Région- Département – Europe </v>
      </c>
    </row>
    <row r="7" spans="1:143" ht="126" x14ac:dyDescent="0.35">
      <c r="A7" s="155"/>
      <c r="B7" s="41" t="str">
        <f t="shared" si="1"/>
        <v/>
      </c>
      <c r="C7" s="46" t="s">
        <v>58</v>
      </c>
      <c r="D7" s="51" t="s">
        <v>178</v>
      </c>
      <c r="E7" s="75" t="str">
        <f t="shared" ca="1" si="2"/>
        <v>Objectif de 20% minimum</v>
      </c>
      <c r="F7" s="75" t="str">
        <f t="shared" ca="1" si="3"/>
        <v>- Suivant les travaux mis en place
- Objectif de 20% minimum</v>
      </c>
      <c r="G7" s="75" t="str">
        <f t="shared" ca="1" si="4"/>
        <v>Bon</v>
      </c>
      <c r="H7" s="75" t="str">
        <f t="shared" ca="1" si="5"/>
        <v>Energie</v>
      </c>
      <c r="I7" s="75" t="str">
        <f t="shared" ca="1" si="6"/>
        <v>- Economies sur les consommations d'énergie après travaux</v>
      </c>
      <c r="J7" s="75" t="str">
        <f t="shared" ca="1" si="7"/>
        <v>- Adhésion aux services des aides aux diagnostics
- Investissement suivant l'ambition des travaux de rénovation et aides financières</v>
      </c>
      <c r="K7" s="75" t="str">
        <f t="shared" ca="1" si="8"/>
        <v>Bonne</v>
      </c>
      <c r="L7" s="75" t="str">
        <f t="shared" ca="1" si="9"/>
        <v>85 GWh solaire photovoltaïque 
57 GWh bois énergie</v>
      </c>
      <c r="M7" s="75">
        <f t="shared" ca="1" si="10"/>
        <v>0</v>
      </c>
      <c r="N7" s="75" t="str">
        <f t="shared" ca="1" si="11"/>
        <v>Communication et diagnostics</v>
      </c>
      <c r="O7" s="75" t="str">
        <f t="shared" ca="1" si="12"/>
        <v>Communication et diagnostics</v>
      </c>
      <c r="P7" s="75" t="str">
        <f t="shared" ca="1" si="13"/>
        <v>Accompagnement et contrôle</v>
      </c>
      <c r="Q7" s="75" t="str">
        <f t="shared" ca="1" si="14"/>
        <v>Accompagnement et contrôle</v>
      </c>
      <c r="R7" s="75" t="str">
        <f t="shared" ca="1" si="15"/>
        <v>Accompagnement et contrôle</v>
      </c>
      <c r="S7" s="75">
        <f t="shared" ca="1" si="16"/>
        <v>0</v>
      </c>
      <c r="T7" s="75">
        <f t="shared" ca="1" si="17"/>
        <v>0</v>
      </c>
      <c r="U7" s="75">
        <f t="shared" ca="1" si="18"/>
        <v>0</v>
      </c>
      <c r="V7" s="75">
        <f t="shared" ca="1" si="19"/>
        <v>0</v>
      </c>
      <c r="W7" s="75">
        <f t="shared" ca="1" si="20"/>
        <v>0</v>
      </c>
      <c r="X7" s="75">
        <f t="shared" ca="1" si="21"/>
        <v>0</v>
      </c>
      <c r="Y7" s="75">
        <f t="shared" ca="1" si="22"/>
        <v>0</v>
      </c>
      <c r="Z7" s="75" t="str">
        <f t="shared" ca="1" si="23"/>
        <v xml:space="preserve">Particuliers + CCAM (aides à la décision) + Pays Haut Languedoc et Vignobles ( mission Habitat) </v>
      </c>
      <c r="AA7" s="75" t="str">
        <f t="shared" ca="1" si="24"/>
        <v>Service urbanisme - Charge de mission PCAET</v>
      </c>
      <c r="AB7" s="75" t="str">
        <f t="shared" ca="1" si="25"/>
        <v xml:space="preserve">Guichet Renov'Occitanie– ADEME – CAPEB (syndicat artisanat du bâtiment) -PHLV
</v>
      </c>
    </row>
    <row r="8" spans="1:143" ht="13.75" hidden="1" customHeight="1" x14ac:dyDescent="0.35">
      <c r="A8" s="155"/>
      <c r="B8" s="41" t="str">
        <f t="shared" si="1"/>
        <v/>
      </c>
      <c r="C8" s="46" t="s">
        <v>59</v>
      </c>
      <c r="D8" s="51" t="s">
        <v>91</v>
      </c>
      <c r="E8" s="75" t="e">
        <f t="shared" ca="1" si="2"/>
        <v>#REF!</v>
      </c>
      <c r="F8" s="75" t="e">
        <f t="shared" ca="1" si="3"/>
        <v>#REF!</v>
      </c>
      <c r="G8" s="75" t="e">
        <f t="shared" ca="1" si="4"/>
        <v>#REF!</v>
      </c>
      <c r="H8" s="75" t="e">
        <f t="shared" ca="1" si="5"/>
        <v>#REF!</v>
      </c>
      <c r="I8" s="75" t="e">
        <f t="shared" ca="1" si="6"/>
        <v>#REF!</v>
      </c>
      <c r="J8" s="75" t="e">
        <f t="shared" ca="1" si="7"/>
        <v>#REF!</v>
      </c>
      <c r="K8" s="75" t="e">
        <f t="shared" ca="1" si="8"/>
        <v>#REF!</v>
      </c>
      <c r="L8" s="75" t="e">
        <f t="shared" ca="1" si="9"/>
        <v>#REF!</v>
      </c>
      <c r="M8" s="75" t="e">
        <f t="shared" ca="1" si="10"/>
        <v>#REF!</v>
      </c>
      <c r="N8" s="75" t="e">
        <f t="shared" ca="1" si="11"/>
        <v>#REF!</v>
      </c>
      <c r="O8" s="75" t="e">
        <f t="shared" ca="1" si="12"/>
        <v>#REF!</v>
      </c>
      <c r="P8" s="75" t="e">
        <f t="shared" ca="1" si="13"/>
        <v>#REF!</v>
      </c>
      <c r="Q8" s="75" t="e">
        <f t="shared" ca="1" si="14"/>
        <v>#REF!</v>
      </c>
      <c r="R8" s="75" t="e">
        <f t="shared" ca="1" si="15"/>
        <v>#REF!</v>
      </c>
      <c r="S8" s="75" t="e">
        <f t="shared" ca="1" si="16"/>
        <v>#REF!</v>
      </c>
      <c r="T8" s="75" t="e">
        <f t="shared" ca="1" si="17"/>
        <v>#REF!</v>
      </c>
      <c r="U8" s="75" t="e">
        <f t="shared" ca="1" si="18"/>
        <v>#REF!</v>
      </c>
      <c r="V8" s="75" t="e">
        <f t="shared" ca="1" si="19"/>
        <v>#REF!</v>
      </c>
      <c r="W8" s="75" t="e">
        <f t="shared" ca="1" si="20"/>
        <v>#REF!</v>
      </c>
      <c r="X8" s="75" t="e">
        <f t="shared" ca="1" si="21"/>
        <v>#REF!</v>
      </c>
      <c r="Y8" s="75" t="e">
        <f t="shared" ca="1" si="22"/>
        <v>#REF!</v>
      </c>
      <c r="Z8" s="75" t="e">
        <f t="shared" ca="1" si="23"/>
        <v>#REF!</v>
      </c>
      <c r="AA8" s="75" t="e">
        <f t="shared" ca="1" si="24"/>
        <v>#REF!</v>
      </c>
      <c r="AB8" s="75" t="e">
        <f t="shared" ca="1" si="25"/>
        <v>#REF!</v>
      </c>
    </row>
    <row r="9" spans="1:143" ht="13.75" hidden="1" customHeight="1" x14ac:dyDescent="0.35">
      <c r="A9" s="155"/>
      <c r="B9" s="41" t="str">
        <f t="shared" si="1"/>
        <v/>
      </c>
      <c r="C9" s="46" t="s">
        <v>60</v>
      </c>
      <c r="D9" s="51" t="s">
        <v>91</v>
      </c>
      <c r="E9" s="75" t="e">
        <f t="shared" ca="1" si="2"/>
        <v>#REF!</v>
      </c>
      <c r="F9" s="75" t="e">
        <f t="shared" ca="1" si="3"/>
        <v>#REF!</v>
      </c>
      <c r="G9" s="75" t="e">
        <f t="shared" ca="1" si="4"/>
        <v>#REF!</v>
      </c>
      <c r="H9" s="75" t="e">
        <f t="shared" ca="1" si="5"/>
        <v>#REF!</v>
      </c>
      <c r="I9" s="75" t="e">
        <f t="shared" ca="1" si="6"/>
        <v>#REF!</v>
      </c>
      <c r="J9" s="75" t="e">
        <f t="shared" ca="1" si="7"/>
        <v>#REF!</v>
      </c>
      <c r="K9" s="75" t="e">
        <f t="shared" ca="1" si="8"/>
        <v>#REF!</v>
      </c>
      <c r="L9" s="75" t="e">
        <f t="shared" ca="1" si="9"/>
        <v>#REF!</v>
      </c>
      <c r="M9" s="75" t="e">
        <f t="shared" ca="1" si="10"/>
        <v>#REF!</v>
      </c>
      <c r="N9" s="75" t="e">
        <f t="shared" ca="1" si="11"/>
        <v>#REF!</v>
      </c>
      <c r="O9" s="75" t="e">
        <f t="shared" ca="1" si="12"/>
        <v>#REF!</v>
      </c>
      <c r="P9" s="75" t="e">
        <f t="shared" ca="1" si="13"/>
        <v>#REF!</v>
      </c>
      <c r="Q9" s="75" t="e">
        <f t="shared" ca="1" si="14"/>
        <v>#REF!</v>
      </c>
      <c r="R9" s="75" t="e">
        <f t="shared" ca="1" si="15"/>
        <v>#REF!</v>
      </c>
      <c r="S9" s="75" t="e">
        <f t="shared" ca="1" si="16"/>
        <v>#REF!</v>
      </c>
      <c r="T9" s="75" t="e">
        <f t="shared" ca="1" si="17"/>
        <v>#REF!</v>
      </c>
      <c r="U9" s="75" t="e">
        <f t="shared" ca="1" si="18"/>
        <v>#REF!</v>
      </c>
      <c r="V9" s="75" t="e">
        <f t="shared" ca="1" si="19"/>
        <v>#REF!</v>
      </c>
      <c r="W9" s="75" t="e">
        <f t="shared" ca="1" si="20"/>
        <v>#REF!</v>
      </c>
      <c r="X9" s="75" t="e">
        <f t="shared" ca="1" si="21"/>
        <v>#REF!</v>
      </c>
      <c r="Y9" s="75" t="e">
        <f t="shared" ca="1" si="22"/>
        <v>#REF!</v>
      </c>
      <c r="Z9" s="75" t="e">
        <f t="shared" ca="1" si="23"/>
        <v>#REF!</v>
      </c>
      <c r="AA9" s="75" t="e">
        <f t="shared" ca="1" si="24"/>
        <v>#REF!</v>
      </c>
      <c r="AB9" s="75" t="e">
        <f t="shared" ca="1" si="25"/>
        <v>#REF!</v>
      </c>
    </row>
    <row r="10" spans="1:143" ht="13.75" hidden="1" customHeight="1" x14ac:dyDescent="0.35">
      <c r="A10" s="155"/>
      <c r="B10" s="41" t="str">
        <f t="shared" si="1"/>
        <v/>
      </c>
      <c r="C10" s="46" t="s">
        <v>61</v>
      </c>
      <c r="D10" s="51" t="s">
        <v>91</v>
      </c>
      <c r="E10" s="75" t="e">
        <f t="shared" ca="1" si="2"/>
        <v>#REF!</v>
      </c>
      <c r="F10" s="75" t="e">
        <f t="shared" ca="1" si="3"/>
        <v>#REF!</v>
      </c>
      <c r="G10" s="75" t="e">
        <f t="shared" ca="1" si="4"/>
        <v>#REF!</v>
      </c>
      <c r="H10" s="75" t="e">
        <f t="shared" ca="1" si="5"/>
        <v>#REF!</v>
      </c>
      <c r="I10" s="75" t="e">
        <f t="shared" ca="1" si="6"/>
        <v>#REF!</v>
      </c>
      <c r="J10" s="75" t="e">
        <f t="shared" ca="1" si="7"/>
        <v>#REF!</v>
      </c>
      <c r="K10" s="75" t="e">
        <f t="shared" ca="1" si="8"/>
        <v>#REF!</v>
      </c>
      <c r="L10" s="75" t="e">
        <f t="shared" ca="1" si="9"/>
        <v>#REF!</v>
      </c>
      <c r="M10" s="75" t="e">
        <f t="shared" ca="1" si="10"/>
        <v>#REF!</v>
      </c>
      <c r="N10" s="75" t="e">
        <f t="shared" ca="1" si="11"/>
        <v>#REF!</v>
      </c>
      <c r="O10" s="75" t="e">
        <f t="shared" ca="1" si="12"/>
        <v>#REF!</v>
      </c>
      <c r="P10" s="75" t="e">
        <f t="shared" ca="1" si="13"/>
        <v>#REF!</v>
      </c>
      <c r="Q10" s="75" t="e">
        <f t="shared" ca="1" si="14"/>
        <v>#REF!</v>
      </c>
      <c r="R10" s="75" t="e">
        <f t="shared" ca="1" si="15"/>
        <v>#REF!</v>
      </c>
      <c r="S10" s="75" t="e">
        <f t="shared" ca="1" si="16"/>
        <v>#REF!</v>
      </c>
      <c r="T10" s="75" t="e">
        <f t="shared" ca="1" si="17"/>
        <v>#REF!</v>
      </c>
      <c r="U10" s="75" t="e">
        <f t="shared" ca="1" si="18"/>
        <v>#REF!</v>
      </c>
      <c r="V10" s="75" t="e">
        <f t="shared" ca="1" si="19"/>
        <v>#REF!</v>
      </c>
      <c r="W10" s="75" t="e">
        <f t="shared" ca="1" si="20"/>
        <v>#REF!</v>
      </c>
      <c r="X10" s="75" t="e">
        <f t="shared" ca="1" si="21"/>
        <v>#REF!</v>
      </c>
      <c r="Y10" s="75" t="e">
        <f t="shared" ca="1" si="22"/>
        <v>#REF!</v>
      </c>
      <c r="Z10" s="75" t="e">
        <f t="shared" ca="1" si="23"/>
        <v>#REF!</v>
      </c>
      <c r="AA10" s="75" t="e">
        <f t="shared" ca="1" si="24"/>
        <v>#REF!</v>
      </c>
      <c r="AB10" s="75" t="e">
        <f t="shared" ca="1" si="25"/>
        <v>#REF!</v>
      </c>
    </row>
    <row r="11" spans="1:143" ht="13.75" hidden="1" customHeight="1" x14ac:dyDescent="0.35">
      <c r="A11" s="155"/>
      <c r="B11" s="41" t="str">
        <f t="shared" si="1"/>
        <v/>
      </c>
      <c r="C11" s="55" t="s">
        <v>62</v>
      </c>
      <c r="D11" s="51" t="s">
        <v>91</v>
      </c>
      <c r="E11" s="75" t="e">
        <f t="shared" ca="1" si="2"/>
        <v>#REF!</v>
      </c>
      <c r="F11" s="75" t="e">
        <f t="shared" ca="1" si="3"/>
        <v>#REF!</v>
      </c>
      <c r="G11" s="75" t="e">
        <f t="shared" ca="1" si="4"/>
        <v>#REF!</v>
      </c>
      <c r="H11" s="75" t="e">
        <f t="shared" ca="1" si="5"/>
        <v>#REF!</v>
      </c>
      <c r="I11" s="75" t="e">
        <f t="shared" ca="1" si="6"/>
        <v>#REF!</v>
      </c>
      <c r="J11" s="75" t="e">
        <f t="shared" ca="1" si="7"/>
        <v>#REF!</v>
      </c>
      <c r="K11" s="75" t="e">
        <f t="shared" ca="1" si="8"/>
        <v>#REF!</v>
      </c>
      <c r="L11" s="75" t="e">
        <f t="shared" ca="1" si="9"/>
        <v>#REF!</v>
      </c>
      <c r="M11" s="75" t="e">
        <f t="shared" ca="1" si="10"/>
        <v>#REF!</v>
      </c>
      <c r="N11" s="75" t="e">
        <f t="shared" ca="1" si="11"/>
        <v>#REF!</v>
      </c>
      <c r="O11" s="75" t="e">
        <f t="shared" ca="1" si="12"/>
        <v>#REF!</v>
      </c>
      <c r="P11" s="75" t="e">
        <f t="shared" ca="1" si="13"/>
        <v>#REF!</v>
      </c>
      <c r="Q11" s="75" t="e">
        <f t="shared" ca="1" si="14"/>
        <v>#REF!</v>
      </c>
      <c r="R11" s="75" t="e">
        <f t="shared" ca="1" si="15"/>
        <v>#REF!</v>
      </c>
      <c r="S11" s="75" t="e">
        <f t="shared" ca="1" si="16"/>
        <v>#REF!</v>
      </c>
      <c r="T11" s="75" t="e">
        <f t="shared" ca="1" si="17"/>
        <v>#REF!</v>
      </c>
      <c r="U11" s="75" t="e">
        <f t="shared" ca="1" si="18"/>
        <v>#REF!</v>
      </c>
      <c r="V11" s="75" t="e">
        <f t="shared" ca="1" si="19"/>
        <v>#REF!</v>
      </c>
      <c r="W11" s="75" t="e">
        <f t="shared" ca="1" si="20"/>
        <v>#REF!</v>
      </c>
      <c r="X11" s="75" t="e">
        <f t="shared" ca="1" si="21"/>
        <v>#REF!</v>
      </c>
      <c r="Y11" s="75" t="e">
        <f t="shared" ca="1" si="22"/>
        <v>#REF!</v>
      </c>
      <c r="Z11" s="75" t="e">
        <f t="shared" ca="1" si="23"/>
        <v>#REF!</v>
      </c>
      <c r="AA11" s="75" t="e">
        <f t="shared" ca="1" si="24"/>
        <v>#REF!</v>
      </c>
      <c r="AB11" s="75" t="e">
        <f t="shared" ca="1" si="25"/>
        <v>#REF!</v>
      </c>
    </row>
    <row r="12" spans="1:143" ht="13.75" hidden="1" customHeight="1" x14ac:dyDescent="0.35">
      <c r="A12" s="155"/>
      <c r="B12" s="41" t="str">
        <f t="shared" si="1"/>
        <v/>
      </c>
      <c r="C12" s="55" t="s">
        <v>90</v>
      </c>
      <c r="D12" s="51" t="s">
        <v>91</v>
      </c>
      <c r="E12" s="75" t="e">
        <f t="shared" ca="1" si="2"/>
        <v>#REF!</v>
      </c>
      <c r="F12" s="75" t="e">
        <f t="shared" ca="1" si="3"/>
        <v>#REF!</v>
      </c>
      <c r="G12" s="75" t="e">
        <f t="shared" ca="1" si="4"/>
        <v>#REF!</v>
      </c>
      <c r="H12" s="75" t="e">
        <f t="shared" ca="1" si="5"/>
        <v>#REF!</v>
      </c>
      <c r="I12" s="75" t="e">
        <f t="shared" ca="1" si="6"/>
        <v>#REF!</v>
      </c>
      <c r="J12" s="75" t="e">
        <f t="shared" ca="1" si="7"/>
        <v>#REF!</v>
      </c>
      <c r="K12" s="75" t="e">
        <f t="shared" ca="1" si="8"/>
        <v>#REF!</v>
      </c>
      <c r="L12" s="75" t="e">
        <f t="shared" ca="1" si="9"/>
        <v>#REF!</v>
      </c>
      <c r="M12" s="75" t="e">
        <f t="shared" ca="1" si="10"/>
        <v>#REF!</v>
      </c>
      <c r="N12" s="75" t="e">
        <f t="shared" ca="1" si="11"/>
        <v>#REF!</v>
      </c>
      <c r="O12" s="75" t="e">
        <f t="shared" ca="1" si="12"/>
        <v>#REF!</v>
      </c>
      <c r="P12" s="75" t="e">
        <f t="shared" ca="1" si="13"/>
        <v>#REF!</v>
      </c>
      <c r="Q12" s="75" t="e">
        <f t="shared" ca="1" si="14"/>
        <v>#REF!</v>
      </c>
      <c r="R12" s="75" t="e">
        <f t="shared" ca="1" si="15"/>
        <v>#REF!</v>
      </c>
      <c r="S12" s="75" t="e">
        <f t="shared" ca="1" si="16"/>
        <v>#REF!</v>
      </c>
      <c r="T12" s="75" t="e">
        <f t="shared" ca="1" si="17"/>
        <v>#REF!</v>
      </c>
      <c r="U12" s="75" t="e">
        <f t="shared" ca="1" si="18"/>
        <v>#REF!</v>
      </c>
      <c r="V12" s="75" t="e">
        <f t="shared" ca="1" si="19"/>
        <v>#REF!</v>
      </c>
      <c r="W12" s="75" t="e">
        <f t="shared" ca="1" si="20"/>
        <v>#REF!</v>
      </c>
      <c r="X12" s="75" t="e">
        <f t="shared" ca="1" si="21"/>
        <v>#REF!</v>
      </c>
      <c r="Y12" s="75" t="e">
        <f t="shared" ca="1" si="22"/>
        <v>#REF!</v>
      </c>
      <c r="Z12" s="75" t="e">
        <f t="shared" ca="1" si="23"/>
        <v>#REF!</v>
      </c>
      <c r="AA12" s="75" t="e">
        <f t="shared" ca="1" si="24"/>
        <v>#REF!</v>
      </c>
      <c r="AB12" s="75" t="e">
        <f t="shared" ca="1" si="25"/>
        <v>#REF!</v>
      </c>
    </row>
    <row r="13" spans="1:143" ht="13.75" hidden="1" customHeight="1" x14ac:dyDescent="0.35">
      <c r="A13" s="155"/>
      <c r="B13" s="41" t="str">
        <f t="shared" si="1"/>
        <v/>
      </c>
      <c r="C13" s="55" t="s">
        <v>92</v>
      </c>
      <c r="D13" s="51" t="s">
        <v>91</v>
      </c>
      <c r="E13" s="75" t="e">
        <f t="shared" ca="1" si="2"/>
        <v>#REF!</v>
      </c>
      <c r="F13" s="75" t="e">
        <f t="shared" ca="1" si="3"/>
        <v>#REF!</v>
      </c>
      <c r="G13" s="75" t="e">
        <f t="shared" ca="1" si="4"/>
        <v>#REF!</v>
      </c>
      <c r="H13" s="75" t="e">
        <f t="shared" ca="1" si="5"/>
        <v>#REF!</v>
      </c>
      <c r="I13" s="75" t="e">
        <f t="shared" ca="1" si="6"/>
        <v>#REF!</v>
      </c>
      <c r="J13" s="75" t="e">
        <f t="shared" ca="1" si="7"/>
        <v>#REF!</v>
      </c>
      <c r="K13" s="75" t="e">
        <f t="shared" ca="1" si="8"/>
        <v>#REF!</v>
      </c>
      <c r="L13" s="75" t="e">
        <f t="shared" ca="1" si="9"/>
        <v>#REF!</v>
      </c>
      <c r="M13" s="75" t="e">
        <f t="shared" ca="1" si="10"/>
        <v>#REF!</v>
      </c>
      <c r="N13" s="75" t="e">
        <f t="shared" ca="1" si="11"/>
        <v>#REF!</v>
      </c>
      <c r="O13" s="75" t="e">
        <f t="shared" ca="1" si="12"/>
        <v>#REF!</v>
      </c>
      <c r="P13" s="75" t="e">
        <f t="shared" ca="1" si="13"/>
        <v>#REF!</v>
      </c>
      <c r="Q13" s="75" t="e">
        <f t="shared" ca="1" si="14"/>
        <v>#REF!</v>
      </c>
      <c r="R13" s="75" t="e">
        <f t="shared" ca="1" si="15"/>
        <v>#REF!</v>
      </c>
      <c r="S13" s="75" t="e">
        <f t="shared" ca="1" si="16"/>
        <v>#REF!</v>
      </c>
      <c r="T13" s="75" t="e">
        <f t="shared" ca="1" si="17"/>
        <v>#REF!</v>
      </c>
      <c r="U13" s="75" t="e">
        <f t="shared" ca="1" si="18"/>
        <v>#REF!</v>
      </c>
      <c r="V13" s="75" t="e">
        <f t="shared" ca="1" si="19"/>
        <v>#REF!</v>
      </c>
      <c r="W13" s="75" t="e">
        <f t="shared" ca="1" si="20"/>
        <v>#REF!</v>
      </c>
      <c r="X13" s="75" t="e">
        <f t="shared" ca="1" si="21"/>
        <v>#REF!</v>
      </c>
      <c r="Y13" s="75" t="e">
        <f t="shared" ca="1" si="22"/>
        <v>#REF!</v>
      </c>
      <c r="Z13" s="75" t="e">
        <f t="shared" ca="1" si="23"/>
        <v>#REF!</v>
      </c>
      <c r="AA13" s="75" t="e">
        <f t="shared" ca="1" si="24"/>
        <v>#REF!</v>
      </c>
      <c r="AB13" s="75" t="e">
        <f t="shared" ca="1" si="25"/>
        <v>#REF!</v>
      </c>
    </row>
    <row r="14" spans="1:143" ht="13.75" hidden="1" customHeight="1" x14ac:dyDescent="0.35">
      <c r="A14" s="155"/>
      <c r="B14" s="41" t="str">
        <f t="shared" si="1"/>
        <v/>
      </c>
      <c r="C14" s="55" t="s">
        <v>93</v>
      </c>
      <c r="D14" s="51" t="s">
        <v>91</v>
      </c>
      <c r="E14" s="75" t="e">
        <f t="shared" ca="1" si="2"/>
        <v>#REF!</v>
      </c>
      <c r="F14" s="75" t="e">
        <f t="shared" ca="1" si="3"/>
        <v>#REF!</v>
      </c>
      <c r="G14" s="75" t="e">
        <f t="shared" ca="1" si="4"/>
        <v>#REF!</v>
      </c>
      <c r="H14" s="75" t="e">
        <f t="shared" ca="1" si="5"/>
        <v>#REF!</v>
      </c>
      <c r="I14" s="75" t="e">
        <f t="shared" ca="1" si="6"/>
        <v>#REF!</v>
      </c>
      <c r="J14" s="75" t="e">
        <f t="shared" ca="1" si="7"/>
        <v>#REF!</v>
      </c>
      <c r="K14" s="75" t="e">
        <f t="shared" ca="1" si="8"/>
        <v>#REF!</v>
      </c>
      <c r="L14" s="75" t="e">
        <f t="shared" ca="1" si="9"/>
        <v>#REF!</v>
      </c>
      <c r="M14" s="75" t="e">
        <f t="shared" ca="1" si="10"/>
        <v>#REF!</v>
      </c>
      <c r="N14" s="75" t="e">
        <f t="shared" ca="1" si="11"/>
        <v>#REF!</v>
      </c>
      <c r="O14" s="75" t="e">
        <f t="shared" ca="1" si="12"/>
        <v>#REF!</v>
      </c>
      <c r="P14" s="75" t="e">
        <f t="shared" ca="1" si="13"/>
        <v>#REF!</v>
      </c>
      <c r="Q14" s="75" t="e">
        <f t="shared" ca="1" si="14"/>
        <v>#REF!</v>
      </c>
      <c r="R14" s="75" t="e">
        <f t="shared" ca="1" si="15"/>
        <v>#REF!</v>
      </c>
      <c r="S14" s="75" t="e">
        <f t="shared" ca="1" si="16"/>
        <v>#REF!</v>
      </c>
      <c r="T14" s="75" t="e">
        <f t="shared" ca="1" si="17"/>
        <v>#REF!</v>
      </c>
      <c r="U14" s="75" t="e">
        <f t="shared" ca="1" si="18"/>
        <v>#REF!</v>
      </c>
      <c r="V14" s="75" t="e">
        <f t="shared" ca="1" si="19"/>
        <v>#REF!</v>
      </c>
      <c r="W14" s="75" t="e">
        <f t="shared" ca="1" si="20"/>
        <v>#REF!</v>
      </c>
      <c r="X14" s="75" t="e">
        <f t="shared" ca="1" si="21"/>
        <v>#REF!</v>
      </c>
      <c r="Y14" s="75" t="e">
        <f t="shared" ca="1" si="22"/>
        <v>#REF!</v>
      </c>
      <c r="Z14" s="75" t="e">
        <f t="shared" ca="1" si="23"/>
        <v>#REF!</v>
      </c>
      <c r="AA14" s="75" t="e">
        <f t="shared" ca="1" si="24"/>
        <v>#REF!</v>
      </c>
      <c r="AB14" s="75" t="e">
        <f t="shared" ca="1" si="25"/>
        <v>#REF!</v>
      </c>
    </row>
    <row r="15" spans="1:143" ht="56.25" customHeight="1" x14ac:dyDescent="0.35">
      <c r="A15" s="155"/>
      <c r="B15" s="41" t="str">
        <f t="shared" si="1"/>
        <v>B</v>
      </c>
      <c r="C15" s="56" t="s">
        <v>148</v>
      </c>
      <c r="D15" s="57"/>
      <c r="E15" s="57"/>
      <c r="F15" s="57"/>
      <c r="G15" s="57"/>
      <c r="H15" s="57"/>
      <c r="I15" s="57"/>
      <c r="J15" s="57"/>
      <c r="K15" s="57"/>
      <c r="L15" s="57"/>
      <c r="M15" s="57"/>
      <c r="N15" s="57"/>
      <c r="O15" s="57"/>
      <c r="P15" s="57"/>
      <c r="Q15" s="57"/>
      <c r="R15" s="57"/>
      <c r="S15" s="57"/>
      <c r="T15" s="57"/>
      <c r="U15" s="57"/>
      <c r="V15" s="57"/>
      <c r="W15" s="57"/>
      <c r="X15" s="57"/>
      <c r="Y15" s="57"/>
      <c r="Z15" s="57"/>
      <c r="AA15" s="57"/>
      <c r="AB15" s="58"/>
    </row>
    <row r="16" spans="1:143" ht="147" x14ac:dyDescent="0.35">
      <c r="A16" s="155"/>
      <c r="B16" s="41" t="str">
        <f t="shared" si="1"/>
        <v/>
      </c>
      <c r="C16" s="81" t="s">
        <v>16</v>
      </c>
      <c r="D16" s="47" t="s">
        <v>408</v>
      </c>
      <c r="E16" s="75" t="str">
        <f t="shared" ref="E16:E24" ca="1" si="26">INDIRECT(C16&amp;"!O16")</f>
        <v>Réduction forte des émissions de GES</v>
      </c>
      <c r="F16" s="75" t="str">
        <f t="shared" ref="F16:F24" ca="1" si="27">INDIRECT(C16&amp;"!A16")</f>
        <v>Réduction sur les consommation de carburant automobile</v>
      </c>
      <c r="G16" s="75" t="str">
        <f t="shared" ref="G16:G24" ca="1" si="28">INDIRECT(C16&amp;"!A18")</f>
        <v>Bon</v>
      </c>
      <c r="H16" s="75" t="str">
        <f t="shared" ref="H16:H24" ca="1" si="29">INDIRECT(C16&amp;"!A20")</f>
        <v>- Dépendance aux hydrocarbures
- Dépendance à la voiture
- Modèle économique et social</v>
      </c>
      <c r="I16" s="75" t="str">
        <f t="shared" ref="I16:I24" ca="1" si="30">INDIRECT(C16&amp;"!O14")</f>
        <v>- Baisse de l'insécurité routière et des dépenses qui y sont liées
- Baisse de l'encombrement des routes et des dépenses en lien avec les aménagements routiers
- Economie sur l'achat de carburant automobile</v>
      </c>
      <c r="J16" s="75" t="str">
        <f t="shared" ref="J16:J24" ca="1" si="31">INDIRECT(C16&amp;"!A14")</f>
        <v>- Coût abri couvert : 10k€ 
- Coût 1km bande cyclable : 7 k€ (marquage) 
- Coût 1km piste cyclable : 200k€ (terrassement, recouvrement, marquage, signalisation)</v>
      </c>
      <c r="K16" s="75" t="str">
        <f t="shared" ref="K16:K24" ca="1" si="32">INDIRECT(C16&amp;"!O18")</f>
        <v>Bonne</v>
      </c>
      <c r="L16" s="75">
        <f t="shared" ref="L16:L24" ca="1" si="33">INDIRECT(C16&amp;"!O20")</f>
        <v>0</v>
      </c>
      <c r="M16" s="75" t="str">
        <f t="shared" ref="M16:M24" ca="1" si="34">INDIRECT(C16&amp;"!e28")</f>
        <v>Etablissement du schéma directeur cyclable</v>
      </c>
      <c r="N16" s="75" t="str">
        <f t="shared" ref="N16:N24" ca="1" si="35">INDIRECT(C16&amp;"!e29")</f>
        <v>Etablissement du schéma directeur cyclable</v>
      </c>
      <c r="O16" s="75" t="str">
        <f t="shared" ref="O16:O24" ca="1" si="36">INDIRECT(C16&amp;"!e30")</f>
        <v>Suivi des financements et lancement des projets</v>
      </c>
      <c r="P16" s="75" t="str">
        <f t="shared" ref="P16:P24" ca="1" si="37">INDIRECT(C16&amp;"!e31")</f>
        <v>Mise en place &amp; Communication</v>
      </c>
      <c r="Q16" s="75" t="str">
        <f t="shared" ref="Q16:Q24" ca="1" si="38">INDIRECT(C16&amp;"!e32")</f>
        <v>Mise en place &amp; Communication</v>
      </c>
      <c r="R16" s="75" t="str">
        <f t="shared" ref="R16:R24" ca="1" si="39">INDIRECT(C16&amp;"!e33")</f>
        <v>Mise en place &amp; Communication</v>
      </c>
      <c r="S16" s="75">
        <f t="shared" ref="S16:S24" ca="1" si="40">INDIRECT(C16&amp;"!s28")</f>
        <v>0</v>
      </c>
      <c r="T16" s="75">
        <f t="shared" ref="T16:T24" ca="1" si="41">INDIRECT(C16&amp;"!s29")</f>
        <v>0</v>
      </c>
      <c r="U16" s="75">
        <f t="shared" ref="U16:U24" ca="1" si="42">INDIRECT(C16&amp;"!s30")</f>
        <v>0</v>
      </c>
      <c r="V16" s="75">
        <f t="shared" ref="V16:V24" ca="1" si="43">INDIRECT(C16&amp;"!s31")</f>
        <v>0</v>
      </c>
      <c r="W16" s="75">
        <f t="shared" ref="W16:W24" ca="1" si="44">INDIRECT(C16&amp;"!s32")</f>
        <v>0</v>
      </c>
      <c r="X16" s="75">
        <f t="shared" ref="X16:X24" ca="1" si="45">INDIRECT(C16&amp;"!s33")</f>
        <v>0</v>
      </c>
      <c r="Y16" s="75" t="str">
        <f t="shared" ref="Y16:Y24" ca="1" si="46">INDIRECT(C16&amp;"!k38")</f>
        <v xml:space="preserve">Département - CCAM  – Communes - Citoyens </v>
      </c>
      <c r="Z16" s="75" t="str">
        <f t="shared" ref="Z16:Z24" ca="1" si="47">INDIRECT(C16&amp;"!k39")</f>
        <v xml:space="preserve">Service économie et office du tourisme </v>
      </c>
      <c r="AA16" s="75" t="str">
        <f t="shared" ref="AA16:AA24" ca="1" si="48">INDIRECT(C16&amp;"!k40")</f>
        <v>ADEME - Pays Haut Languedoc et Vignobles (communication et Tourisme)</v>
      </c>
      <c r="AB16" s="75" t="str">
        <f t="shared" ref="AB16:AB24" ca="1" si="49">INDIRECT(C16&amp;"!k41")</f>
        <v>ADEME – Région – Département - Europe - Partenaires privés</v>
      </c>
    </row>
    <row r="17" spans="1:143" ht="147" x14ac:dyDescent="0.35">
      <c r="A17" s="73"/>
      <c r="B17" s="41" t="str">
        <f t="shared" si="1"/>
        <v/>
      </c>
      <c r="C17" s="81" t="s">
        <v>17</v>
      </c>
      <c r="D17" s="47" t="s">
        <v>409</v>
      </c>
      <c r="E17" s="75" t="str">
        <f t="shared" ca="1" si="26"/>
        <v>Réduction forte des émissions de GES</v>
      </c>
      <c r="F17" s="75" t="str">
        <f t="shared" ca="1" si="27"/>
        <v>Réduction sur les consommation de carburant automobile</v>
      </c>
      <c r="G17" s="75" t="str">
        <f t="shared" ca="1" si="28"/>
        <v>Bon</v>
      </c>
      <c r="H17" s="75" t="str">
        <f t="shared" ca="1" si="29"/>
        <v>- Dépendance aux hydrocarbures
- Dépendance à la voiture
- Modèle économique et social</v>
      </c>
      <c r="I17" s="75" t="str">
        <f t="shared" ca="1" si="30"/>
        <v>- Baisse de l'insécurité routière et des dépenses qui y sont liées
- Baisse de l'encombrement des routes et des dépenses en lien avec les aménagements routiers
- Economie sur l'achat de carburant automobile</v>
      </c>
      <c r="J17" s="75" t="str">
        <f t="shared" ca="1" si="31"/>
        <v>Aménagement d'une aire d'autostop : 10 k€
Signalétique (panneaux) : &lt;1k€</v>
      </c>
      <c r="K17" s="75" t="str">
        <f t="shared" ca="1" si="32"/>
        <v>Bonne</v>
      </c>
      <c r="L17" s="75">
        <f t="shared" ca="1" si="33"/>
        <v>0</v>
      </c>
      <c r="M17" s="75" t="str">
        <f t="shared" ca="1" si="34"/>
        <v>Mise en place &amp; suivi</v>
      </c>
      <c r="N17" s="75" t="str">
        <f t="shared" ca="1" si="35"/>
        <v>Mise en place des infrastructures &amp; Communication</v>
      </c>
      <c r="O17" s="75" t="str">
        <f t="shared" ca="1" si="36"/>
        <v>Mise en place des infrastructures &amp; Communication</v>
      </c>
      <c r="P17" s="75" t="str">
        <f t="shared" ca="1" si="37"/>
        <v>Mise en place des infrastructures &amp; Communication</v>
      </c>
      <c r="Q17" s="75" t="str">
        <f t="shared" ca="1" si="38"/>
        <v>Mise en place des infrastructures &amp; Communication</v>
      </c>
      <c r="R17" s="75" t="str">
        <f t="shared" ca="1" si="39"/>
        <v>Mise en place des infrastructures &amp; Communication</v>
      </c>
      <c r="S17" s="75">
        <f t="shared" ca="1" si="40"/>
        <v>0</v>
      </c>
      <c r="T17" s="75">
        <f t="shared" ca="1" si="41"/>
        <v>0</v>
      </c>
      <c r="U17" s="75">
        <f t="shared" ca="1" si="42"/>
        <v>0</v>
      </c>
      <c r="V17" s="75">
        <f t="shared" ca="1" si="43"/>
        <v>0</v>
      </c>
      <c r="W17" s="75">
        <f t="shared" ca="1" si="44"/>
        <v>0</v>
      </c>
      <c r="X17" s="75">
        <f t="shared" ca="1" si="45"/>
        <v>0</v>
      </c>
      <c r="Y17" s="75" t="str">
        <f t="shared" ca="1" si="46"/>
        <v>Département - CCAM  – Communes - Citoyens</v>
      </c>
      <c r="Z17" s="75" t="str">
        <f t="shared" ca="1" si="47"/>
        <v xml:space="preserve">Service économie et office du tourisme </v>
      </c>
      <c r="AA17" s="75" t="str">
        <f t="shared" ca="1" si="48"/>
        <v xml:space="preserve">ADEME, Pays Haut Languedoc et Vignobles (service communication et tourisme)  </v>
      </c>
      <c r="AB17" s="75" t="str">
        <f t="shared" ca="1" si="49"/>
        <v>ADEME – Région – Département - Europe - Partenaires privés</v>
      </c>
    </row>
    <row r="18" spans="1:143" ht="147" x14ac:dyDescent="0.35">
      <c r="A18" s="73"/>
      <c r="B18" s="41" t="str">
        <f t="shared" si="1"/>
        <v/>
      </c>
      <c r="C18" s="81" t="s">
        <v>18</v>
      </c>
      <c r="D18" s="47" t="s">
        <v>410</v>
      </c>
      <c r="E18" s="75" t="str">
        <f t="shared" ca="1" si="26"/>
        <v>Réduction forte des émissions de GES</v>
      </c>
      <c r="F18" s="75" t="str">
        <f t="shared" ca="1" si="27"/>
        <v>Réduction sur les consommation de carburant automobile</v>
      </c>
      <c r="G18" s="75" t="str">
        <f t="shared" ca="1" si="28"/>
        <v>Bon</v>
      </c>
      <c r="H18" s="75" t="str">
        <f t="shared" ca="1" si="29"/>
        <v>- Dépendance aux hydrocarbures
- Dépendance à la voiture
- Modèle économique et social</v>
      </c>
      <c r="I18" s="75" t="str">
        <f t="shared" ca="1" si="30"/>
        <v>- Baisse de l'insécurité routière et des dépenses qui y sont liées
- Baisse de l'encombrement des routes et des dépenses en lien avec les aménagements routiers
- Economie sur l'achat de carburant automobile</v>
      </c>
      <c r="J18" s="75" t="str">
        <f t="shared" ca="1" si="31"/>
        <v>- Transport scolaire: €€</v>
      </c>
      <c r="K18" s="75" t="str">
        <f t="shared" ca="1" si="32"/>
        <v>Bonne</v>
      </c>
      <c r="L18" s="75">
        <f t="shared" ca="1" si="33"/>
        <v>0</v>
      </c>
      <c r="M18" s="75" t="str">
        <f t="shared" ca="1" si="34"/>
        <v xml:space="preserve">Identification des zones stratégiques &amp; des référents 
</v>
      </c>
      <c r="N18" s="75" t="str">
        <f t="shared" ca="1" si="35"/>
        <v>Mise en place des infrastructures &amp; Communication</v>
      </c>
      <c r="O18" s="75" t="str">
        <f t="shared" ca="1" si="36"/>
        <v>Mise en place des infrastructures &amp; Communication</v>
      </c>
      <c r="P18" s="75" t="str">
        <f t="shared" ca="1" si="37"/>
        <v>Mise en place des infrastructures &amp; Communication</v>
      </c>
      <c r="Q18" s="75" t="str">
        <f t="shared" ca="1" si="38"/>
        <v>Mise en place des infrastructures &amp; Communication</v>
      </c>
      <c r="R18" s="75" t="str">
        <f t="shared" ca="1" si="39"/>
        <v>Mise en place des infrastructures &amp; Communication</v>
      </c>
      <c r="S18" s="75">
        <f t="shared" ca="1" si="40"/>
        <v>0</v>
      </c>
      <c r="T18" s="75">
        <f t="shared" ca="1" si="41"/>
        <v>0</v>
      </c>
      <c r="U18" s="75">
        <f t="shared" ca="1" si="42"/>
        <v>0</v>
      </c>
      <c r="V18" s="75">
        <f t="shared" ca="1" si="43"/>
        <v>0</v>
      </c>
      <c r="W18" s="75">
        <f t="shared" ca="1" si="44"/>
        <v>0</v>
      </c>
      <c r="X18" s="75">
        <f t="shared" ca="1" si="45"/>
        <v>0</v>
      </c>
      <c r="Y18" s="75" t="str">
        <f t="shared" ca="1" si="46"/>
        <v>Département - CCAM – Communes - Citoyens - Association des parents d'élèves des établissements concernés</v>
      </c>
      <c r="Z18" s="75" t="str">
        <f t="shared" ca="1" si="47"/>
        <v>Service communication</v>
      </c>
      <c r="AA18" s="75" t="str">
        <f t="shared" ca="1" si="48"/>
        <v xml:space="preserve">ADEME, Pays Haut Languedoc et Vignobles (service communication )  </v>
      </c>
      <c r="AB18" s="75" t="str">
        <f t="shared" ca="1" si="49"/>
        <v>ADEME – Région – Département - Europe - Partenaires privés</v>
      </c>
    </row>
    <row r="19" spans="1:143" ht="83.5" customHeight="1" x14ac:dyDescent="0.35">
      <c r="A19" s="73"/>
      <c r="B19" s="41" t="str">
        <f t="shared" si="1"/>
        <v/>
      </c>
      <c r="C19" s="81" t="s">
        <v>19</v>
      </c>
      <c r="D19" s="47" t="s">
        <v>429</v>
      </c>
      <c r="E19" s="75" t="str">
        <f t="shared" ca="1" si="26"/>
        <v>Réduction forte des émissions de GES</v>
      </c>
      <c r="F19" s="75" t="str">
        <f t="shared" ca="1" si="27"/>
        <v>Réduction sur les consommation de carburant automobile</v>
      </c>
      <c r="G19" s="75" t="str">
        <f t="shared" ca="1" si="28"/>
        <v>Bon</v>
      </c>
      <c r="H19" s="75" t="str">
        <f t="shared" ca="1" si="29"/>
        <v>- Dépendance aux hydrocarbures
- Dépendance à la voiture
- Modèle économique et social</v>
      </c>
      <c r="I19" s="75" t="str">
        <f t="shared" ca="1" si="30"/>
        <v>- Baisse de l'insécurité routière et des dépenses qui y sont liées
- Baisse de l'encombrement des routes et des dépenses en lien avec les aménagements routiers
- Economie sur l'achat de carburant automobile</v>
      </c>
      <c r="J19" s="75" t="str">
        <f t="shared" ca="1" si="31"/>
        <v xml:space="preserve">- Train: €€€€
Investissement surtout politique (lobbying sur le long terme)
</v>
      </c>
      <c r="K19" s="75" t="str">
        <f t="shared" ca="1" si="32"/>
        <v>Bonne</v>
      </c>
      <c r="L19" s="75">
        <f t="shared" ca="1" si="33"/>
        <v>0</v>
      </c>
      <c r="M19" s="75" t="str">
        <f t="shared" ca="1" si="34"/>
        <v>Travail étroit avec la SNCF</v>
      </c>
      <c r="N19" s="75" t="str">
        <f t="shared" ca="1" si="35"/>
        <v>Travail étroit avec la SNCF</v>
      </c>
      <c r="O19" s="75" t="str">
        <f t="shared" ca="1" si="36"/>
        <v>Travail étroit avec la SNCF</v>
      </c>
      <c r="P19" s="75" t="str">
        <f t="shared" ca="1" si="37"/>
        <v>Travail étroit avec la SNCF</v>
      </c>
      <c r="Q19" s="75" t="str">
        <f t="shared" ca="1" si="38"/>
        <v>Travail étroit avec la SNCF</v>
      </c>
      <c r="R19" s="75" t="str">
        <f t="shared" ca="1" si="39"/>
        <v>Travail étroit avec la SNCF</v>
      </c>
      <c r="S19" s="75">
        <f t="shared" ca="1" si="40"/>
        <v>0</v>
      </c>
      <c r="T19" s="75">
        <f t="shared" ca="1" si="41"/>
        <v>0</v>
      </c>
      <c r="U19" s="75">
        <f t="shared" ca="1" si="42"/>
        <v>0</v>
      </c>
      <c r="V19" s="75">
        <f t="shared" ca="1" si="43"/>
        <v>0</v>
      </c>
      <c r="W19" s="75">
        <f t="shared" ca="1" si="44"/>
        <v>0</v>
      </c>
      <c r="X19" s="75">
        <f t="shared" ca="1" si="45"/>
        <v>0</v>
      </c>
      <c r="Y19" s="75" t="str">
        <f t="shared" ca="1" si="46"/>
        <v>SNCF - Région - CCAM – Communes - Citoyens- PHLV ( DDTE)</v>
      </c>
      <c r="Z19" s="75" t="str">
        <f t="shared" ca="1" si="47"/>
        <v xml:space="preserve"> - </v>
      </c>
      <c r="AA19" s="75" t="str">
        <f t="shared" ca="1" si="48"/>
        <v>ADEME, Region, PHLV (service communication et tourisme) , SNCF , association comité pluraliste</v>
      </c>
      <c r="AB19" s="75" t="str">
        <f t="shared" ca="1" si="49"/>
        <v>ADEME – Région – Département - Europe - Partenaires privés</v>
      </c>
    </row>
    <row r="20" spans="1:143" ht="13.75" hidden="1" customHeight="1" x14ac:dyDescent="0.35">
      <c r="A20" s="73"/>
      <c r="B20" s="41" t="str">
        <f t="shared" si="1"/>
        <v/>
      </c>
      <c r="C20" s="81" t="s">
        <v>20</v>
      </c>
      <c r="D20" s="47"/>
      <c r="E20" s="75" t="e">
        <f t="shared" ca="1" si="26"/>
        <v>#REF!</v>
      </c>
      <c r="F20" s="75" t="e">
        <f t="shared" ca="1" si="27"/>
        <v>#REF!</v>
      </c>
      <c r="G20" s="75" t="e">
        <f t="shared" ca="1" si="28"/>
        <v>#REF!</v>
      </c>
      <c r="H20" s="75" t="e">
        <f t="shared" ca="1" si="29"/>
        <v>#REF!</v>
      </c>
      <c r="I20" s="75" t="e">
        <f t="shared" ca="1" si="30"/>
        <v>#REF!</v>
      </c>
      <c r="J20" s="75" t="e">
        <f t="shared" ca="1" si="31"/>
        <v>#REF!</v>
      </c>
      <c r="K20" s="75" t="e">
        <f t="shared" ca="1" si="32"/>
        <v>#REF!</v>
      </c>
      <c r="L20" s="75" t="e">
        <f t="shared" ca="1" si="33"/>
        <v>#REF!</v>
      </c>
      <c r="M20" s="75" t="e">
        <f t="shared" ca="1" si="34"/>
        <v>#REF!</v>
      </c>
      <c r="N20" s="75" t="e">
        <f t="shared" ca="1" si="35"/>
        <v>#REF!</v>
      </c>
      <c r="O20" s="75" t="e">
        <f t="shared" ca="1" si="36"/>
        <v>#REF!</v>
      </c>
      <c r="P20" s="75" t="e">
        <f t="shared" ca="1" si="37"/>
        <v>#REF!</v>
      </c>
      <c r="Q20" s="75" t="e">
        <f t="shared" ca="1" si="38"/>
        <v>#REF!</v>
      </c>
      <c r="R20" s="75" t="e">
        <f t="shared" ca="1" si="39"/>
        <v>#REF!</v>
      </c>
      <c r="S20" s="75" t="e">
        <f t="shared" ca="1" si="40"/>
        <v>#REF!</v>
      </c>
      <c r="T20" s="75" t="e">
        <f t="shared" ca="1" si="41"/>
        <v>#REF!</v>
      </c>
      <c r="U20" s="75" t="e">
        <f t="shared" ca="1" si="42"/>
        <v>#REF!</v>
      </c>
      <c r="V20" s="75" t="e">
        <f t="shared" ca="1" si="43"/>
        <v>#REF!</v>
      </c>
      <c r="W20" s="75" t="e">
        <f t="shared" ca="1" si="44"/>
        <v>#REF!</v>
      </c>
      <c r="X20" s="75" t="e">
        <f t="shared" ca="1" si="45"/>
        <v>#REF!</v>
      </c>
      <c r="Y20" s="75" t="e">
        <f t="shared" ca="1" si="46"/>
        <v>#REF!</v>
      </c>
      <c r="Z20" s="75" t="e">
        <f t="shared" ca="1" si="47"/>
        <v>#REF!</v>
      </c>
      <c r="AA20" s="75" t="e">
        <f t="shared" ca="1" si="48"/>
        <v>#REF!</v>
      </c>
      <c r="AB20" s="75" t="e">
        <f t="shared" ca="1" si="49"/>
        <v>#REF!</v>
      </c>
    </row>
    <row r="21" spans="1:143" ht="13.75" hidden="1" customHeight="1" x14ac:dyDescent="0.35">
      <c r="A21" s="73"/>
      <c r="B21" s="41" t="str">
        <f t="shared" si="1"/>
        <v/>
      </c>
      <c r="C21" s="81" t="s">
        <v>21</v>
      </c>
      <c r="D21" s="47" t="s">
        <v>91</v>
      </c>
      <c r="E21" s="75" t="e">
        <f t="shared" ca="1" si="26"/>
        <v>#REF!</v>
      </c>
      <c r="F21" s="75" t="e">
        <f t="shared" ca="1" si="27"/>
        <v>#REF!</v>
      </c>
      <c r="G21" s="75" t="e">
        <f t="shared" ca="1" si="28"/>
        <v>#REF!</v>
      </c>
      <c r="H21" s="75" t="e">
        <f t="shared" ca="1" si="29"/>
        <v>#REF!</v>
      </c>
      <c r="I21" s="75" t="e">
        <f t="shared" ca="1" si="30"/>
        <v>#REF!</v>
      </c>
      <c r="J21" s="75" t="e">
        <f t="shared" ca="1" si="31"/>
        <v>#REF!</v>
      </c>
      <c r="K21" s="75" t="e">
        <f t="shared" ca="1" si="32"/>
        <v>#REF!</v>
      </c>
      <c r="L21" s="75" t="e">
        <f t="shared" ca="1" si="33"/>
        <v>#REF!</v>
      </c>
      <c r="M21" s="75" t="e">
        <f t="shared" ca="1" si="34"/>
        <v>#REF!</v>
      </c>
      <c r="N21" s="75" t="e">
        <f t="shared" ca="1" si="35"/>
        <v>#REF!</v>
      </c>
      <c r="O21" s="75" t="e">
        <f t="shared" ca="1" si="36"/>
        <v>#REF!</v>
      </c>
      <c r="P21" s="75" t="e">
        <f t="shared" ca="1" si="37"/>
        <v>#REF!</v>
      </c>
      <c r="Q21" s="75" t="e">
        <f t="shared" ca="1" si="38"/>
        <v>#REF!</v>
      </c>
      <c r="R21" s="75" t="e">
        <f t="shared" ca="1" si="39"/>
        <v>#REF!</v>
      </c>
      <c r="S21" s="75" t="e">
        <f t="shared" ca="1" si="40"/>
        <v>#REF!</v>
      </c>
      <c r="T21" s="75" t="e">
        <f t="shared" ca="1" si="41"/>
        <v>#REF!</v>
      </c>
      <c r="U21" s="75" t="e">
        <f t="shared" ca="1" si="42"/>
        <v>#REF!</v>
      </c>
      <c r="V21" s="75" t="e">
        <f t="shared" ca="1" si="43"/>
        <v>#REF!</v>
      </c>
      <c r="W21" s="75" t="e">
        <f t="shared" ca="1" si="44"/>
        <v>#REF!</v>
      </c>
      <c r="X21" s="75" t="e">
        <f t="shared" ca="1" si="45"/>
        <v>#REF!</v>
      </c>
      <c r="Y21" s="75" t="e">
        <f t="shared" ca="1" si="46"/>
        <v>#REF!</v>
      </c>
      <c r="Z21" s="75" t="e">
        <f t="shared" ca="1" si="47"/>
        <v>#REF!</v>
      </c>
      <c r="AA21" s="75" t="e">
        <f t="shared" ca="1" si="48"/>
        <v>#REF!</v>
      </c>
      <c r="AB21" s="75" t="e">
        <f t="shared" ca="1" si="49"/>
        <v>#REF!</v>
      </c>
    </row>
    <row r="22" spans="1:143" ht="13.75" hidden="1" customHeight="1" x14ac:dyDescent="0.35">
      <c r="A22" s="73"/>
      <c r="B22" s="41" t="str">
        <f t="shared" si="1"/>
        <v/>
      </c>
      <c r="C22" s="81" t="s">
        <v>41</v>
      </c>
      <c r="D22" s="47" t="s">
        <v>91</v>
      </c>
      <c r="E22" s="75" t="e">
        <f t="shared" ca="1" si="26"/>
        <v>#REF!</v>
      </c>
      <c r="F22" s="75" t="e">
        <f t="shared" ca="1" si="27"/>
        <v>#REF!</v>
      </c>
      <c r="G22" s="75" t="e">
        <f t="shared" ca="1" si="28"/>
        <v>#REF!</v>
      </c>
      <c r="H22" s="75" t="e">
        <f t="shared" ca="1" si="29"/>
        <v>#REF!</v>
      </c>
      <c r="I22" s="75" t="e">
        <f t="shared" ca="1" si="30"/>
        <v>#REF!</v>
      </c>
      <c r="J22" s="75" t="e">
        <f t="shared" ca="1" si="31"/>
        <v>#REF!</v>
      </c>
      <c r="K22" s="75" t="e">
        <f t="shared" ca="1" si="32"/>
        <v>#REF!</v>
      </c>
      <c r="L22" s="75" t="e">
        <f t="shared" ca="1" si="33"/>
        <v>#REF!</v>
      </c>
      <c r="M22" s="75" t="e">
        <f t="shared" ca="1" si="34"/>
        <v>#REF!</v>
      </c>
      <c r="N22" s="75" t="e">
        <f t="shared" ca="1" si="35"/>
        <v>#REF!</v>
      </c>
      <c r="O22" s="75" t="e">
        <f t="shared" ca="1" si="36"/>
        <v>#REF!</v>
      </c>
      <c r="P22" s="75" t="e">
        <f t="shared" ca="1" si="37"/>
        <v>#REF!</v>
      </c>
      <c r="Q22" s="75" t="e">
        <f t="shared" ca="1" si="38"/>
        <v>#REF!</v>
      </c>
      <c r="R22" s="75" t="e">
        <f t="shared" ca="1" si="39"/>
        <v>#REF!</v>
      </c>
      <c r="S22" s="75" t="e">
        <f t="shared" ca="1" si="40"/>
        <v>#REF!</v>
      </c>
      <c r="T22" s="75" t="e">
        <f t="shared" ca="1" si="41"/>
        <v>#REF!</v>
      </c>
      <c r="U22" s="75" t="e">
        <f t="shared" ca="1" si="42"/>
        <v>#REF!</v>
      </c>
      <c r="V22" s="75" t="e">
        <f t="shared" ca="1" si="43"/>
        <v>#REF!</v>
      </c>
      <c r="W22" s="75" t="e">
        <f t="shared" ca="1" si="44"/>
        <v>#REF!</v>
      </c>
      <c r="X22" s="75" t="e">
        <f t="shared" ca="1" si="45"/>
        <v>#REF!</v>
      </c>
      <c r="Y22" s="75" t="e">
        <f t="shared" ca="1" si="46"/>
        <v>#REF!</v>
      </c>
      <c r="Z22" s="75" t="e">
        <f t="shared" ca="1" si="47"/>
        <v>#REF!</v>
      </c>
      <c r="AA22" s="75" t="e">
        <f t="shared" ca="1" si="48"/>
        <v>#REF!</v>
      </c>
      <c r="AB22" s="75" t="e">
        <f t="shared" ca="1" si="49"/>
        <v>#REF!</v>
      </c>
    </row>
    <row r="23" spans="1:143" ht="13.75" hidden="1" customHeight="1" x14ac:dyDescent="0.35">
      <c r="A23" s="73"/>
      <c r="B23" s="41" t="str">
        <f t="shared" si="1"/>
        <v/>
      </c>
      <c r="C23" s="81" t="s">
        <v>42</v>
      </c>
      <c r="D23" s="47" t="s">
        <v>91</v>
      </c>
      <c r="E23" s="75" t="e">
        <f t="shared" ca="1" si="26"/>
        <v>#REF!</v>
      </c>
      <c r="F23" s="75" t="e">
        <f t="shared" ca="1" si="27"/>
        <v>#REF!</v>
      </c>
      <c r="G23" s="75" t="e">
        <f t="shared" ca="1" si="28"/>
        <v>#REF!</v>
      </c>
      <c r="H23" s="75" t="e">
        <f t="shared" ca="1" si="29"/>
        <v>#REF!</v>
      </c>
      <c r="I23" s="75" t="e">
        <f t="shared" ca="1" si="30"/>
        <v>#REF!</v>
      </c>
      <c r="J23" s="75" t="e">
        <f t="shared" ca="1" si="31"/>
        <v>#REF!</v>
      </c>
      <c r="K23" s="75" t="e">
        <f t="shared" ca="1" si="32"/>
        <v>#REF!</v>
      </c>
      <c r="L23" s="75" t="e">
        <f t="shared" ca="1" si="33"/>
        <v>#REF!</v>
      </c>
      <c r="M23" s="75" t="e">
        <f t="shared" ca="1" si="34"/>
        <v>#REF!</v>
      </c>
      <c r="N23" s="75" t="e">
        <f t="shared" ca="1" si="35"/>
        <v>#REF!</v>
      </c>
      <c r="O23" s="75" t="e">
        <f t="shared" ca="1" si="36"/>
        <v>#REF!</v>
      </c>
      <c r="P23" s="75" t="e">
        <f t="shared" ca="1" si="37"/>
        <v>#REF!</v>
      </c>
      <c r="Q23" s="75" t="e">
        <f t="shared" ca="1" si="38"/>
        <v>#REF!</v>
      </c>
      <c r="R23" s="75" t="e">
        <f t="shared" ca="1" si="39"/>
        <v>#REF!</v>
      </c>
      <c r="S23" s="75" t="e">
        <f t="shared" ca="1" si="40"/>
        <v>#REF!</v>
      </c>
      <c r="T23" s="75" t="e">
        <f t="shared" ca="1" si="41"/>
        <v>#REF!</v>
      </c>
      <c r="U23" s="75" t="e">
        <f t="shared" ca="1" si="42"/>
        <v>#REF!</v>
      </c>
      <c r="V23" s="75" t="e">
        <f t="shared" ca="1" si="43"/>
        <v>#REF!</v>
      </c>
      <c r="W23" s="75" t="e">
        <f t="shared" ca="1" si="44"/>
        <v>#REF!</v>
      </c>
      <c r="X23" s="75" t="e">
        <f t="shared" ca="1" si="45"/>
        <v>#REF!</v>
      </c>
      <c r="Y23" s="75" t="e">
        <f t="shared" ca="1" si="46"/>
        <v>#REF!</v>
      </c>
      <c r="Z23" s="75" t="e">
        <f t="shared" ca="1" si="47"/>
        <v>#REF!</v>
      </c>
      <c r="AA23" s="75" t="e">
        <f t="shared" ca="1" si="48"/>
        <v>#REF!</v>
      </c>
      <c r="AB23" s="75" t="e">
        <f t="shared" ca="1" si="49"/>
        <v>#REF!</v>
      </c>
    </row>
    <row r="24" spans="1:143" ht="2.5" customHeight="1" x14ac:dyDescent="0.35">
      <c r="A24" s="73"/>
      <c r="B24" s="41" t="str">
        <f t="shared" si="1"/>
        <v/>
      </c>
      <c r="C24" s="81" t="s">
        <v>43</v>
      </c>
      <c r="D24" s="47" t="s">
        <v>91</v>
      </c>
      <c r="E24" s="75" t="e">
        <f t="shared" ca="1" si="26"/>
        <v>#REF!</v>
      </c>
      <c r="F24" s="75" t="e">
        <f t="shared" ca="1" si="27"/>
        <v>#REF!</v>
      </c>
      <c r="G24" s="75" t="e">
        <f t="shared" ca="1" si="28"/>
        <v>#REF!</v>
      </c>
      <c r="H24" s="75" t="e">
        <f t="shared" ca="1" si="29"/>
        <v>#REF!</v>
      </c>
      <c r="I24" s="75" t="e">
        <f t="shared" ca="1" si="30"/>
        <v>#REF!</v>
      </c>
      <c r="J24" s="75" t="e">
        <f t="shared" ca="1" si="31"/>
        <v>#REF!</v>
      </c>
      <c r="K24" s="75" t="e">
        <f t="shared" ca="1" si="32"/>
        <v>#REF!</v>
      </c>
      <c r="L24" s="75" t="e">
        <f t="shared" ca="1" si="33"/>
        <v>#REF!</v>
      </c>
      <c r="M24" s="75" t="e">
        <f t="shared" ca="1" si="34"/>
        <v>#REF!</v>
      </c>
      <c r="N24" s="75" t="e">
        <f t="shared" ca="1" si="35"/>
        <v>#REF!</v>
      </c>
      <c r="O24" s="75" t="e">
        <f t="shared" ca="1" si="36"/>
        <v>#REF!</v>
      </c>
      <c r="P24" s="75" t="e">
        <f t="shared" ca="1" si="37"/>
        <v>#REF!</v>
      </c>
      <c r="Q24" s="75" t="e">
        <f t="shared" ca="1" si="38"/>
        <v>#REF!</v>
      </c>
      <c r="R24" s="75" t="e">
        <f t="shared" ca="1" si="39"/>
        <v>#REF!</v>
      </c>
      <c r="S24" s="75" t="e">
        <f t="shared" ca="1" si="40"/>
        <v>#REF!</v>
      </c>
      <c r="T24" s="75" t="e">
        <f t="shared" ca="1" si="41"/>
        <v>#REF!</v>
      </c>
      <c r="U24" s="75" t="e">
        <f t="shared" ca="1" si="42"/>
        <v>#REF!</v>
      </c>
      <c r="V24" s="75" t="e">
        <f t="shared" ca="1" si="43"/>
        <v>#REF!</v>
      </c>
      <c r="W24" s="75" t="e">
        <f t="shared" ca="1" si="44"/>
        <v>#REF!</v>
      </c>
      <c r="X24" s="75" t="e">
        <f t="shared" ca="1" si="45"/>
        <v>#REF!</v>
      </c>
      <c r="Y24" s="75" t="e">
        <f t="shared" ca="1" si="46"/>
        <v>#REF!</v>
      </c>
      <c r="Z24" s="75" t="e">
        <f t="shared" ca="1" si="47"/>
        <v>#REF!</v>
      </c>
      <c r="AA24" s="75" t="e">
        <f t="shared" ca="1" si="48"/>
        <v>#REF!</v>
      </c>
      <c r="AB24" s="75" t="e">
        <f t="shared" ca="1" si="49"/>
        <v>#REF!</v>
      </c>
    </row>
    <row r="25" spans="1:143" s="2" customFormat="1" ht="56.25" customHeight="1" x14ac:dyDescent="0.35">
      <c r="A25" s="156" t="s">
        <v>14</v>
      </c>
      <c r="B25" s="41" t="str">
        <f t="shared" si="1"/>
        <v>C</v>
      </c>
      <c r="C25" s="59" t="s">
        <v>149</v>
      </c>
      <c r="D25" s="60"/>
      <c r="E25" s="60"/>
      <c r="F25" s="60"/>
      <c r="G25" s="60"/>
      <c r="H25" s="60"/>
      <c r="I25" s="60"/>
      <c r="J25" s="60"/>
      <c r="K25" s="60"/>
      <c r="L25" s="60"/>
      <c r="M25" s="60"/>
      <c r="N25" s="60"/>
      <c r="O25" s="60"/>
      <c r="P25" s="60"/>
      <c r="Q25" s="60"/>
      <c r="R25" s="60"/>
      <c r="S25" s="60"/>
      <c r="T25" s="60"/>
      <c r="U25" s="60"/>
      <c r="V25" s="60"/>
      <c r="W25" s="60"/>
      <c r="X25" s="60"/>
      <c r="Y25" s="60"/>
      <c r="Z25" s="60"/>
      <c r="AA25" s="60"/>
      <c r="AB25" s="61"/>
      <c r="AC25"/>
      <c r="AD25"/>
    </row>
    <row r="26" spans="1:143" s="3" customFormat="1" ht="96" customHeight="1" x14ac:dyDescent="0.35">
      <c r="A26" s="156"/>
      <c r="B26" s="41" t="str">
        <f t="shared" si="1"/>
        <v/>
      </c>
      <c r="C26" s="80" t="s">
        <v>22</v>
      </c>
      <c r="D26" s="47" t="s">
        <v>150</v>
      </c>
      <c r="E26" s="75" t="str">
        <f ca="1">INDIRECT(C26&amp;"!O16")</f>
        <v>Eviter les émissions supplémentaires
Limiter les déplacements en voitures individuelles</v>
      </c>
      <c r="F26" s="75" t="str">
        <f ca="1">INDIRECT(C26&amp;"!A16")</f>
        <v>Eviter les consommations supplémentaires (généraliser les constructions BEPOS)</v>
      </c>
      <c r="G26" s="75" t="str">
        <f ca="1">INDIRECT(C26&amp;"!A18")</f>
        <v>Bon (séquestration carbone)</v>
      </c>
      <c r="H26" s="75" t="str">
        <f ca="1">INDIRECT(C26&amp;"!A20")</f>
        <v>- Energie
- Transport
- Agriculture</v>
      </c>
      <c r="I26" s="75" t="str">
        <f ca="1">INDIRECT(C26&amp;"!O14")</f>
        <v xml:space="preserve"> - </v>
      </c>
      <c r="J26" s="75" t="str">
        <f ca="1">INDIRECT(C26&amp;"!A14")</f>
        <v xml:space="preserve"> - </v>
      </c>
      <c r="K26" s="75" t="str">
        <f ca="1">INDIRECT(C26&amp;"!O18")</f>
        <v>Moyenne</v>
      </c>
      <c r="L26" s="75" t="str">
        <f ca="1">INDIRECT(C26&amp;"!O20")</f>
        <v>Développement d'ENR dans les éco-quartiers créés
A quantifier en fonction des surfaces à aménager</v>
      </c>
      <c r="M26" s="75" t="str">
        <f ca="1">INDIRECT(C26&amp;"!e28")</f>
        <v>Elaboration du PLUi</v>
      </c>
      <c r="N26" s="75" t="str">
        <f ca="1">INDIRECT(C26&amp;"!e29")</f>
        <v>Elaboration du PLUi</v>
      </c>
      <c r="O26" s="75" t="str">
        <f ca="1">INDIRECT(C26&amp;"!e30")</f>
        <v>Elaboration du PLUi</v>
      </c>
      <c r="P26" s="75" t="str">
        <f ca="1">INDIRECT(C26&amp;"!e31")</f>
        <v>Elaboration du PLUi</v>
      </c>
      <c r="Q26" s="75" t="str">
        <f ca="1">INDIRECT(C26&amp;"!e32")</f>
        <v>Elaboration du PLUi</v>
      </c>
      <c r="R26" s="75" t="str">
        <f ca="1">INDIRECT(C26&amp;"!e33")</f>
        <v>Mise en application du PLUi</v>
      </c>
      <c r="S26" s="75">
        <f ca="1">INDIRECT(C26&amp;"!s28")</f>
        <v>0</v>
      </c>
      <c r="T26" s="75">
        <f ca="1">INDIRECT(C26&amp;"!s29")</f>
        <v>0</v>
      </c>
      <c r="U26" s="75">
        <f ca="1">INDIRECT(C26&amp;"!s30")</f>
        <v>0</v>
      </c>
      <c r="V26" s="75">
        <f ca="1">INDIRECT(C26&amp;"!s31")</f>
        <v>0</v>
      </c>
      <c r="W26" s="75">
        <f ca="1">INDIRECT(C26&amp;"!s32")</f>
        <v>0</v>
      </c>
      <c r="X26" s="75">
        <f ca="1">INDIRECT(C26&amp;"!s33")</f>
        <v>0</v>
      </c>
      <c r="Y26" s="75" t="str">
        <f ca="1">INDIRECT(C26&amp;"!k38")</f>
        <v>CCAM - Communes - Aménageurs</v>
      </c>
      <c r="Z26" s="75" t="str">
        <f ca="1">INDIRECT(C26&amp;"!k39")</f>
        <v>Service urbanisme et aménagement du territoire</v>
      </c>
      <c r="AA26" s="75" t="str">
        <f ca="1">INDIRECT(C26&amp;"!k40")</f>
        <v xml:space="preserve">SCoT </v>
      </c>
      <c r="AB26" s="75" t="str">
        <f ca="1">INDIRECT(C26&amp;"!k41")</f>
        <v>-</v>
      </c>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3" customFormat="1" ht="102.5" customHeight="1" x14ac:dyDescent="0.35">
      <c r="A27" s="74"/>
      <c r="B27" s="41" t="str">
        <f t="shared" si="1"/>
        <v/>
      </c>
      <c r="C27" s="80" t="s">
        <v>23</v>
      </c>
      <c r="D27" s="47" t="s">
        <v>328</v>
      </c>
      <c r="E27" s="75" t="str">
        <f t="shared" ref="E27:E35" ca="1" si="50">INDIRECT(C27&amp;"!O16")</f>
        <v>NC</v>
      </c>
      <c r="F27" s="75" t="str">
        <f t="shared" ref="F27:F35" ca="1" si="51">INDIRECT(C27&amp;"!A16")</f>
        <v>NC</v>
      </c>
      <c r="G27" s="75" t="str">
        <f t="shared" ref="G27:G35" ca="1" si="52">INDIRECT(C27&amp;"!A18")</f>
        <v>NC</v>
      </c>
      <c r="H27" s="75" t="str">
        <f t="shared" ref="H27:H35" ca="1" si="53">INDIRECT(C27&amp;"!A20")</f>
        <v>- Eau (raréfaction de la ressource)</v>
      </c>
      <c r="I27" s="75" t="str">
        <f t="shared" ref="I27:I35" ca="1" si="54">INDIRECT(C27&amp;"!O14")</f>
        <v>€€ : économies liées aux fuites réparées et à l'évitement des processus d'épuration</v>
      </c>
      <c r="J27" s="75" t="str">
        <f t="shared" ref="J27:J35" ca="1" si="55">INDIRECT(C27&amp;"!A14")</f>
        <v>Diagnostics : €€
Investissements : €€€</v>
      </c>
      <c r="K27" s="75" t="str">
        <f t="shared" ref="K27:K35" ca="1" si="56">INDIRECT(C27&amp;"!O18")</f>
        <v>Moyenne</v>
      </c>
      <c r="L27" s="75">
        <f t="shared" ref="L27:L35" ca="1" si="57">INDIRECT(C27&amp;"!O20")</f>
        <v>0</v>
      </c>
      <c r="M27" s="75" t="str">
        <f t="shared" ref="M27:M35" ca="1" si="58">INDIRECT(C27&amp;"!e28")</f>
        <v>Suivi annuel et communication</v>
      </c>
      <c r="N27" s="75" t="str">
        <f t="shared" ref="N27:N35" ca="1" si="59">INDIRECT(C27&amp;"!e29")</f>
        <v>Suivi annuel et communication</v>
      </c>
      <c r="O27" s="75" t="str">
        <f t="shared" ref="O27:O35" ca="1" si="60">INDIRECT(C27&amp;"!e30")</f>
        <v>Suivi annuel et communication</v>
      </c>
      <c r="P27" s="75" t="str">
        <f t="shared" ref="P27:P35" ca="1" si="61">INDIRECT(C27&amp;"!e31")</f>
        <v>Suivi annuel et communication</v>
      </c>
      <c r="Q27" s="75" t="str">
        <f t="shared" ref="Q27:Q35" ca="1" si="62">INDIRECT(C27&amp;"!e32")</f>
        <v>Suivi annuel et communication</v>
      </c>
      <c r="R27" s="75" t="str">
        <f t="shared" ref="R27:R35" ca="1" si="63">INDIRECT(C27&amp;"!e33")</f>
        <v>Suivi annuel et communication</v>
      </c>
      <c r="S27" s="75">
        <f t="shared" ref="S27:S35" ca="1" si="64">INDIRECT(C27&amp;"!s28")</f>
        <v>0</v>
      </c>
      <c r="T27" s="75">
        <f t="shared" ref="T27:T35" ca="1" si="65">INDIRECT(C27&amp;"!s29")</f>
        <v>0</v>
      </c>
      <c r="U27" s="75">
        <f t="shared" ref="U27:U35" ca="1" si="66">INDIRECT(C27&amp;"!s30")</f>
        <v>0</v>
      </c>
      <c r="V27" s="75">
        <f t="shared" ref="V27:V35" ca="1" si="67">INDIRECT(C27&amp;"!s31")</f>
        <v>0</v>
      </c>
      <c r="W27" s="75">
        <f t="shared" ref="W27:W35" ca="1" si="68">INDIRECT(C27&amp;"!s32")</f>
        <v>0</v>
      </c>
      <c r="X27" s="75">
        <f t="shared" ref="X27:X35" ca="1" si="69">INDIRECT(C27&amp;"!s33")</f>
        <v>0</v>
      </c>
      <c r="Y27" s="75" t="str">
        <f t="shared" ref="Y27:Y35" ca="1" si="70">INDIRECT(C27&amp;"!k38")</f>
        <v xml:space="preserve">CCAM </v>
      </c>
      <c r="Z27" s="75" t="str">
        <f t="shared" ref="Z27:Z35" ca="1" si="71">INDIRECT(C27&amp;"!k39")</f>
        <v xml:space="preserve">Service eau-assainissement </v>
      </c>
      <c r="AA27" s="75" t="str">
        <f t="shared" ref="AA27:AA35" ca="1" si="72">INDIRECT(C27&amp;"!k40")</f>
        <v>Régie, Délégataires, Département, CAUE (paysagisme/ biodiversité)</v>
      </c>
      <c r="AB27" s="75" t="str">
        <f t="shared" ref="AB27:AB35" ca="1" si="73">INDIRECT(C27&amp;"!k41")</f>
        <v>Agence de l’eau, Département, Mairies</v>
      </c>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s="3" customFormat="1" ht="106.5" customHeight="1" x14ac:dyDescent="0.35">
      <c r="A28" s="74"/>
      <c r="B28" s="41" t="str">
        <f t="shared" si="1"/>
        <v/>
      </c>
      <c r="C28" s="80" t="s">
        <v>24</v>
      </c>
      <c r="D28" s="47" t="s">
        <v>505</v>
      </c>
      <c r="E28" s="75" t="str">
        <f t="shared" ca="1" si="50"/>
        <v>Moyenne (pas d'impact sur la réduction des consommations ceteris paribus)</v>
      </c>
      <c r="F28" s="75" t="str">
        <f t="shared" ca="1" si="51"/>
        <v>Moyenne (consommations liées à l'activité agricole et forestières)</v>
      </c>
      <c r="G28" s="75" t="str">
        <f t="shared" ca="1" si="52"/>
        <v>Bon(séquestration carbone)</v>
      </c>
      <c r="H28" s="75" t="str">
        <f t="shared" ca="1" si="53"/>
        <v xml:space="preserve">- Agriculture
- Energie
</v>
      </c>
      <c r="I28" s="75" t="str">
        <f t="shared" ca="1" si="54"/>
        <v xml:space="preserve"> - </v>
      </c>
      <c r="J28" s="75" t="str">
        <f t="shared" ca="1" si="55"/>
        <v xml:space="preserve"> - </v>
      </c>
      <c r="K28" s="75" t="str">
        <f t="shared" ca="1" si="56"/>
        <v>Mauvaise</v>
      </c>
      <c r="L28" s="75" t="str">
        <f t="shared" ca="1" si="57"/>
        <v xml:space="preserve">Intégration d'ENR dans les exploitations </v>
      </c>
      <c r="M28" s="75" t="str">
        <f t="shared" ca="1" si="58"/>
        <v xml:space="preserve">Elaboration du PLUi </v>
      </c>
      <c r="N28" s="75" t="str">
        <f t="shared" ca="1" si="59"/>
        <v xml:space="preserve">Elaboration du PLUi </v>
      </c>
      <c r="O28" s="75" t="str">
        <f t="shared" ca="1" si="60"/>
        <v xml:space="preserve">Elaboration du PLUi </v>
      </c>
      <c r="P28" s="75" t="str">
        <f t="shared" ca="1" si="61"/>
        <v xml:space="preserve">Elaboration du PLUi </v>
      </c>
      <c r="Q28" s="75" t="str">
        <f t="shared" ca="1" si="62"/>
        <v xml:space="preserve">Elaboration du PLUi </v>
      </c>
      <c r="R28" s="75" t="str">
        <f t="shared" ca="1" si="63"/>
        <v>Mise en application</v>
      </c>
      <c r="S28" s="75">
        <f t="shared" ca="1" si="64"/>
        <v>0</v>
      </c>
      <c r="T28" s="75">
        <f t="shared" ca="1" si="65"/>
        <v>0</v>
      </c>
      <c r="U28" s="75">
        <f t="shared" ca="1" si="66"/>
        <v>0</v>
      </c>
      <c r="V28" s="75">
        <f t="shared" ca="1" si="67"/>
        <v>0</v>
      </c>
      <c r="W28" s="75">
        <f t="shared" ca="1" si="68"/>
        <v>0</v>
      </c>
      <c r="X28" s="75">
        <f t="shared" ca="1" si="69"/>
        <v>0</v>
      </c>
      <c r="Y28" s="75" t="str">
        <f t="shared" ca="1" si="70"/>
        <v xml:space="preserve">CCAM </v>
      </c>
      <c r="Z28" s="75" t="str">
        <f t="shared" ca="1" si="71"/>
        <v>Service Urbanisme et économie</v>
      </c>
      <c r="AA28" s="75" t="str">
        <f t="shared" ca="1" si="72"/>
        <v>Service de l’Etat / Chambre d’Agriculture / SAFER, Pays Haut Languedoc et Vignobles  (PAT), Parc Naturel Régional (PNR)</v>
      </c>
      <c r="AB28" s="75" t="str">
        <f t="shared" ca="1" si="73"/>
        <v>Département - Partenaires privés</v>
      </c>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row>
    <row r="29" spans="1:143" s="3" customFormat="1" ht="13.75" hidden="1" customHeight="1" x14ac:dyDescent="0.35">
      <c r="A29" s="74"/>
      <c r="B29" s="41" t="str">
        <f t="shared" si="1"/>
        <v/>
      </c>
      <c r="C29" s="80" t="s">
        <v>94</v>
      </c>
      <c r="D29" s="47" t="s">
        <v>91</v>
      </c>
      <c r="E29" s="75" t="e">
        <f t="shared" ca="1" si="50"/>
        <v>#REF!</v>
      </c>
      <c r="F29" s="75" t="e">
        <f t="shared" ca="1" si="51"/>
        <v>#REF!</v>
      </c>
      <c r="G29" s="75" t="e">
        <f t="shared" ca="1" si="52"/>
        <v>#REF!</v>
      </c>
      <c r="H29" s="75" t="e">
        <f t="shared" ca="1" si="53"/>
        <v>#REF!</v>
      </c>
      <c r="I29" s="75" t="e">
        <f t="shared" ca="1" si="54"/>
        <v>#REF!</v>
      </c>
      <c r="J29" s="75" t="e">
        <f t="shared" ca="1" si="55"/>
        <v>#REF!</v>
      </c>
      <c r="K29" s="75" t="e">
        <f t="shared" ca="1" si="56"/>
        <v>#REF!</v>
      </c>
      <c r="L29" s="75" t="e">
        <f t="shared" ca="1" si="57"/>
        <v>#REF!</v>
      </c>
      <c r="M29" s="75" t="e">
        <f t="shared" ca="1" si="58"/>
        <v>#REF!</v>
      </c>
      <c r="N29" s="75" t="e">
        <f t="shared" ca="1" si="59"/>
        <v>#REF!</v>
      </c>
      <c r="O29" s="75" t="e">
        <f t="shared" ca="1" si="60"/>
        <v>#REF!</v>
      </c>
      <c r="P29" s="75" t="e">
        <f t="shared" ca="1" si="61"/>
        <v>#REF!</v>
      </c>
      <c r="Q29" s="75" t="e">
        <f t="shared" ca="1" si="62"/>
        <v>#REF!</v>
      </c>
      <c r="R29" s="75" t="e">
        <f t="shared" ca="1" si="63"/>
        <v>#REF!</v>
      </c>
      <c r="S29" s="75" t="e">
        <f t="shared" ca="1" si="64"/>
        <v>#REF!</v>
      </c>
      <c r="T29" s="75" t="e">
        <f t="shared" ca="1" si="65"/>
        <v>#REF!</v>
      </c>
      <c r="U29" s="75" t="e">
        <f t="shared" ca="1" si="66"/>
        <v>#REF!</v>
      </c>
      <c r="V29" s="75" t="e">
        <f t="shared" ca="1" si="67"/>
        <v>#REF!</v>
      </c>
      <c r="W29" s="75" t="e">
        <f t="shared" ca="1" si="68"/>
        <v>#REF!</v>
      </c>
      <c r="X29" s="75" t="e">
        <f t="shared" ca="1" si="69"/>
        <v>#REF!</v>
      </c>
      <c r="Y29" s="75" t="e">
        <f t="shared" ca="1" si="70"/>
        <v>#REF!</v>
      </c>
      <c r="Z29" s="75" t="e">
        <f t="shared" ca="1" si="71"/>
        <v>#REF!</v>
      </c>
      <c r="AA29" s="75" t="e">
        <f t="shared" ca="1" si="72"/>
        <v>#REF!</v>
      </c>
      <c r="AB29" s="75" t="e">
        <f t="shared" ca="1" si="73"/>
        <v>#REF!</v>
      </c>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3" customFormat="1" ht="13.75" hidden="1" customHeight="1" x14ac:dyDescent="0.35">
      <c r="A30" s="74"/>
      <c r="B30" s="41" t="str">
        <f t="shared" si="1"/>
        <v/>
      </c>
      <c r="C30" s="80" t="s">
        <v>95</v>
      </c>
      <c r="D30" s="47" t="s">
        <v>91</v>
      </c>
      <c r="E30" s="75" t="e">
        <f t="shared" ca="1" si="50"/>
        <v>#REF!</v>
      </c>
      <c r="F30" s="75" t="e">
        <f t="shared" ca="1" si="51"/>
        <v>#REF!</v>
      </c>
      <c r="G30" s="75" t="e">
        <f t="shared" ca="1" si="52"/>
        <v>#REF!</v>
      </c>
      <c r="H30" s="75" t="e">
        <f t="shared" ca="1" si="53"/>
        <v>#REF!</v>
      </c>
      <c r="I30" s="75" t="e">
        <f t="shared" ca="1" si="54"/>
        <v>#REF!</v>
      </c>
      <c r="J30" s="75" t="e">
        <f t="shared" ca="1" si="55"/>
        <v>#REF!</v>
      </c>
      <c r="K30" s="75" t="e">
        <f t="shared" ca="1" si="56"/>
        <v>#REF!</v>
      </c>
      <c r="L30" s="75" t="e">
        <f t="shared" ca="1" si="57"/>
        <v>#REF!</v>
      </c>
      <c r="M30" s="75" t="e">
        <f t="shared" ca="1" si="58"/>
        <v>#REF!</v>
      </c>
      <c r="N30" s="75" t="e">
        <f t="shared" ca="1" si="59"/>
        <v>#REF!</v>
      </c>
      <c r="O30" s="75" t="e">
        <f t="shared" ca="1" si="60"/>
        <v>#REF!</v>
      </c>
      <c r="P30" s="75" t="e">
        <f t="shared" ca="1" si="61"/>
        <v>#REF!</v>
      </c>
      <c r="Q30" s="75" t="e">
        <f t="shared" ca="1" si="62"/>
        <v>#REF!</v>
      </c>
      <c r="R30" s="75" t="e">
        <f t="shared" ca="1" si="63"/>
        <v>#REF!</v>
      </c>
      <c r="S30" s="75" t="e">
        <f t="shared" ca="1" si="64"/>
        <v>#REF!</v>
      </c>
      <c r="T30" s="75" t="e">
        <f t="shared" ca="1" si="65"/>
        <v>#REF!</v>
      </c>
      <c r="U30" s="75" t="e">
        <f t="shared" ca="1" si="66"/>
        <v>#REF!</v>
      </c>
      <c r="V30" s="75" t="e">
        <f t="shared" ca="1" si="67"/>
        <v>#REF!</v>
      </c>
      <c r="W30" s="75" t="e">
        <f t="shared" ca="1" si="68"/>
        <v>#REF!</v>
      </c>
      <c r="X30" s="75" t="e">
        <f t="shared" ca="1" si="69"/>
        <v>#REF!</v>
      </c>
      <c r="Y30" s="75" t="e">
        <f t="shared" ca="1" si="70"/>
        <v>#REF!</v>
      </c>
      <c r="Z30" s="75" t="e">
        <f t="shared" ca="1" si="71"/>
        <v>#REF!</v>
      </c>
      <c r="AA30" s="75" t="e">
        <f t="shared" ca="1" si="72"/>
        <v>#REF!</v>
      </c>
      <c r="AB30" s="75" t="e">
        <f t="shared" ca="1" si="73"/>
        <v>#REF!</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3" customFormat="1" ht="13.75" hidden="1" customHeight="1" x14ac:dyDescent="0.35">
      <c r="A31" s="74"/>
      <c r="B31" s="41" t="str">
        <f t="shared" si="1"/>
        <v/>
      </c>
      <c r="C31" s="80" t="s">
        <v>96</v>
      </c>
      <c r="D31" s="47" t="s">
        <v>91</v>
      </c>
      <c r="E31" s="75" t="e">
        <f t="shared" ca="1" si="50"/>
        <v>#REF!</v>
      </c>
      <c r="F31" s="75" t="e">
        <f t="shared" ca="1" si="51"/>
        <v>#REF!</v>
      </c>
      <c r="G31" s="75" t="e">
        <f t="shared" ca="1" si="52"/>
        <v>#REF!</v>
      </c>
      <c r="H31" s="75" t="e">
        <f t="shared" ca="1" si="53"/>
        <v>#REF!</v>
      </c>
      <c r="I31" s="75" t="e">
        <f t="shared" ca="1" si="54"/>
        <v>#REF!</v>
      </c>
      <c r="J31" s="75" t="e">
        <f t="shared" ca="1" si="55"/>
        <v>#REF!</v>
      </c>
      <c r="K31" s="75" t="e">
        <f t="shared" ca="1" si="56"/>
        <v>#REF!</v>
      </c>
      <c r="L31" s="75" t="e">
        <f t="shared" ca="1" si="57"/>
        <v>#REF!</v>
      </c>
      <c r="M31" s="75" t="e">
        <f t="shared" ca="1" si="58"/>
        <v>#REF!</v>
      </c>
      <c r="N31" s="75" t="e">
        <f t="shared" ca="1" si="59"/>
        <v>#REF!</v>
      </c>
      <c r="O31" s="75" t="e">
        <f t="shared" ca="1" si="60"/>
        <v>#REF!</v>
      </c>
      <c r="P31" s="75" t="e">
        <f t="shared" ca="1" si="61"/>
        <v>#REF!</v>
      </c>
      <c r="Q31" s="75" t="e">
        <f t="shared" ca="1" si="62"/>
        <v>#REF!</v>
      </c>
      <c r="R31" s="75" t="e">
        <f t="shared" ca="1" si="63"/>
        <v>#REF!</v>
      </c>
      <c r="S31" s="75" t="e">
        <f t="shared" ca="1" si="64"/>
        <v>#REF!</v>
      </c>
      <c r="T31" s="75" t="e">
        <f t="shared" ca="1" si="65"/>
        <v>#REF!</v>
      </c>
      <c r="U31" s="75" t="e">
        <f t="shared" ca="1" si="66"/>
        <v>#REF!</v>
      </c>
      <c r="V31" s="75" t="e">
        <f t="shared" ca="1" si="67"/>
        <v>#REF!</v>
      </c>
      <c r="W31" s="75" t="e">
        <f t="shared" ca="1" si="68"/>
        <v>#REF!</v>
      </c>
      <c r="X31" s="75" t="e">
        <f t="shared" ca="1" si="69"/>
        <v>#REF!</v>
      </c>
      <c r="Y31" s="75" t="e">
        <f t="shared" ca="1" si="70"/>
        <v>#REF!</v>
      </c>
      <c r="Z31" s="75" t="e">
        <f t="shared" ca="1" si="71"/>
        <v>#REF!</v>
      </c>
      <c r="AA31" s="75" t="e">
        <f t="shared" ca="1" si="72"/>
        <v>#REF!</v>
      </c>
      <c r="AB31" s="75" t="e">
        <f t="shared" ca="1" si="73"/>
        <v>#REF!</v>
      </c>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3" customFormat="1" ht="13.75" hidden="1" customHeight="1" x14ac:dyDescent="0.35">
      <c r="A32" s="74"/>
      <c r="B32" s="41" t="str">
        <f t="shared" si="1"/>
        <v/>
      </c>
      <c r="C32" s="80" t="s">
        <v>97</v>
      </c>
      <c r="D32" s="47" t="s">
        <v>91</v>
      </c>
      <c r="E32" s="75" t="e">
        <f t="shared" ca="1" si="50"/>
        <v>#REF!</v>
      </c>
      <c r="F32" s="75" t="e">
        <f t="shared" ca="1" si="51"/>
        <v>#REF!</v>
      </c>
      <c r="G32" s="75" t="e">
        <f t="shared" ca="1" si="52"/>
        <v>#REF!</v>
      </c>
      <c r="H32" s="75" t="e">
        <f t="shared" ca="1" si="53"/>
        <v>#REF!</v>
      </c>
      <c r="I32" s="75" t="e">
        <f t="shared" ca="1" si="54"/>
        <v>#REF!</v>
      </c>
      <c r="J32" s="75" t="e">
        <f t="shared" ca="1" si="55"/>
        <v>#REF!</v>
      </c>
      <c r="K32" s="75" t="e">
        <f t="shared" ca="1" si="56"/>
        <v>#REF!</v>
      </c>
      <c r="L32" s="75" t="e">
        <f t="shared" ca="1" si="57"/>
        <v>#REF!</v>
      </c>
      <c r="M32" s="75" t="e">
        <f t="shared" ca="1" si="58"/>
        <v>#REF!</v>
      </c>
      <c r="N32" s="75" t="e">
        <f t="shared" ca="1" si="59"/>
        <v>#REF!</v>
      </c>
      <c r="O32" s="75" t="e">
        <f t="shared" ca="1" si="60"/>
        <v>#REF!</v>
      </c>
      <c r="P32" s="75" t="e">
        <f t="shared" ca="1" si="61"/>
        <v>#REF!</v>
      </c>
      <c r="Q32" s="75" t="e">
        <f t="shared" ca="1" si="62"/>
        <v>#REF!</v>
      </c>
      <c r="R32" s="75" t="e">
        <f t="shared" ca="1" si="63"/>
        <v>#REF!</v>
      </c>
      <c r="S32" s="75" t="e">
        <f t="shared" ca="1" si="64"/>
        <v>#REF!</v>
      </c>
      <c r="T32" s="75" t="e">
        <f t="shared" ca="1" si="65"/>
        <v>#REF!</v>
      </c>
      <c r="U32" s="75" t="e">
        <f t="shared" ca="1" si="66"/>
        <v>#REF!</v>
      </c>
      <c r="V32" s="75" t="e">
        <f t="shared" ca="1" si="67"/>
        <v>#REF!</v>
      </c>
      <c r="W32" s="75" t="e">
        <f t="shared" ca="1" si="68"/>
        <v>#REF!</v>
      </c>
      <c r="X32" s="75" t="e">
        <f t="shared" ca="1" si="69"/>
        <v>#REF!</v>
      </c>
      <c r="Y32" s="75" t="e">
        <f t="shared" ca="1" si="70"/>
        <v>#REF!</v>
      </c>
      <c r="Z32" s="75" t="e">
        <f t="shared" ca="1" si="71"/>
        <v>#REF!</v>
      </c>
      <c r="AA32" s="75" t="e">
        <f t="shared" ca="1" si="72"/>
        <v>#REF!</v>
      </c>
      <c r="AB32" s="75" t="e">
        <f t="shared" ca="1" si="73"/>
        <v>#REF!</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3" customFormat="1" ht="13.75" hidden="1" customHeight="1" x14ac:dyDescent="0.35">
      <c r="A33" s="74"/>
      <c r="B33" s="41" t="str">
        <f t="shared" si="1"/>
        <v/>
      </c>
      <c r="C33" s="80" t="s">
        <v>98</v>
      </c>
      <c r="D33" s="47" t="s">
        <v>91</v>
      </c>
      <c r="E33" s="75" t="e">
        <f t="shared" ca="1" si="50"/>
        <v>#REF!</v>
      </c>
      <c r="F33" s="75" t="e">
        <f t="shared" ca="1" si="51"/>
        <v>#REF!</v>
      </c>
      <c r="G33" s="75" t="e">
        <f t="shared" ca="1" si="52"/>
        <v>#REF!</v>
      </c>
      <c r="H33" s="75" t="e">
        <f t="shared" ca="1" si="53"/>
        <v>#REF!</v>
      </c>
      <c r="I33" s="75" t="e">
        <f t="shared" ca="1" si="54"/>
        <v>#REF!</v>
      </c>
      <c r="J33" s="75" t="e">
        <f t="shared" ca="1" si="55"/>
        <v>#REF!</v>
      </c>
      <c r="K33" s="75" t="e">
        <f t="shared" ca="1" si="56"/>
        <v>#REF!</v>
      </c>
      <c r="L33" s="75" t="e">
        <f t="shared" ca="1" si="57"/>
        <v>#REF!</v>
      </c>
      <c r="M33" s="75" t="e">
        <f t="shared" ca="1" si="58"/>
        <v>#REF!</v>
      </c>
      <c r="N33" s="75" t="e">
        <f t="shared" ca="1" si="59"/>
        <v>#REF!</v>
      </c>
      <c r="O33" s="75" t="e">
        <f t="shared" ca="1" si="60"/>
        <v>#REF!</v>
      </c>
      <c r="P33" s="75" t="e">
        <f t="shared" ca="1" si="61"/>
        <v>#REF!</v>
      </c>
      <c r="Q33" s="75" t="e">
        <f t="shared" ca="1" si="62"/>
        <v>#REF!</v>
      </c>
      <c r="R33" s="75" t="e">
        <f t="shared" ca="1" si="63"/>
        <v>#REF!</v>
      </c>
      <c r="S33" s="75" t="e">
        <f t="shared" ca="1" si="64"/>
        <v>#REF!</v>
      </c>
      <c r="T33" s="75" t="e">
        <f t="shared" ca="1" si="65"/>
        <v>#REF!</v>
      </c>
      <c r="U33" s="75" t="e">
        <f t="shared" ca="1" si="66"/>
        <v>#REF!</v>
      </c>
      <c r="V33" s="75" t="e">
        <f t="shared" ca="1" si="67"/>
        <v>#REF!</v>
      </c>
      <c r="W33" s="75" t="e">
        <f t="shared" ca="1" si="68"/>
        <v>#REF!</v>
      </c>
      <c r="X33" s="75" t="e">
        <f t="shared" ca="1" si="69"/>
        <v>#REF!</v>
      </c>
      <c r="Y33" s="75" t="e">
        <f t="shared" ca="1" si="70"/>
        <v>#REF!</v>
      </c>
      <c r="Z33" s="75" t="e">
        <f t="shared" ca="1" si="71"/>
        <v>#REF!</v>
      </c>
      <c r="AA33" s="75" t="e">
        <f t="shared" ca="1" si="72"/>
        <v>#REF!</v>
      </c>
      <c r="AB33" s="75" t="e">
        <f t="shared" ca="1" si="73"/>
        <v>#REF!</v>
      </c>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3" customFormat="1" ht="13.75" hidden="1" customHeight="1" x14ac:dyDescent="0.35">
      <c r="A34" s="74"/>
      <c r="B34" s="41" t="str">
        <f t="shared" si="1"/>
        <v/>
      </c>
      <c r="C34" s="80" t="s">
        <v>99</v>
      </c>
      <c r="D34" s="47" t="s">
        <v>91</v>
      </c>
      <c r="E34" s="75" t="e">
        <f t="shared" ca="1" si="50"/>
        <v>#REF!</v>
      </c>
      <c r="F34" s="75" t="e">
        <f t="shared" ca="1" si="51"/>
        <v>#REF!</v>
      </c>
      <c r="G34" s="75" t="e">
        <f t="shared" ca="1" si="52"/>
        <v>#REF!</v>
      </c>
      <c r="H34" s="75" t="e">
        <f t="shared" ca="1" si="53"/>
        <v>#REF!</v>
      </c>
      <c r="I34" s="75" t="e">
        <f t="shared" ca="1" si="54"/>
        <v>#REF!</v>
      </c>
      <c r="J34" s="75" t="e">
        <f t="shared" ca="1" si="55"/>
        <v>#REF!</v>
      </c>
      <c r="K34" s="75" t="e">
        <f t="shared" ca="1" si="56"/>
        <v>#REF!</v>
      </c>
      <c r="L34" s="75" t="e">
        <f t="shared" ca="1" si="57"/>
        <v>#REF!</v>
      </c>
      <c r="M34" s="75" t="e">
        <f t="shared" ca="1" si="58"/>
        <v>#REF!</v>
      </c>
      <c r="N34" s="75" t="e">
        <f t="shared" ca="1" si="59"/>
        <v>#REF!</v>
      </c>
      <c r="O34" s="75" t="e">
        <f t="shared" ca="1" si="60"/>
        <v>#REF!</v>
      </c>
      <c r="P34" s="75" t="e">
        <f t="shared" ca="1" si="61"/>
        <v>#REF!</v>
      </c>
      <c r="Q34" s="75" t="e">
        <f t="shared" ca="1" si="62"/>
        <v>#REF!</v>
      </c>
      <c r="R34" s="75" t="e">
        <f t="shared" ca="1" si="63"/>
        <v>#REF!</v>
      </c>
      <c r="S34" s="75" t="e">
        <f t="shared" ca="1" si="64"/>
        <v>#REF!</v>
      </c>
      <c r="T34" s="75" t="e">
        <f t="shared" ca="1" si="65"/>
        <v>#REF!</v>
      </c>
      <c r="U34" s="75" t="e">
        <f t="shared" ca="1" si="66"/>
        <v>#REF!</v>
      </c>
      <c r="V34" s="75" t="e">
        <f t="shared" ca="1" si="67"/>
        <v>#REF!</v>
      </c>
      <c r="W34" s="75" t="e">
        <f t="shared" ca="1" si="68"/>
        <v>#REF!</v>
      </c>
      <c r="X34" s="75" t="e">
        <f t="shared" ca="1" si="69"/>
        <v>#REF!</v>
      </c>
      <c r="Y34" s="75" t="e">
        <f t="shared" ca="1" si="70"/>
        <v>#REF!</v>
      </c>
      <c r="Z34" s="75" t="e">
        <f t="shared" ca="1" si="71"/>
        <v>#REF!</v>
      </c>
      <c r="AA34" s="75" t="e">
        <f t="shared" ca="1" si="72"/>
        <v>#REF!</v>
      </c>
      <c r="AB34" s="75" t="e">
        <f t="shared" ca="1" si="73"/>
        <v>#REF!</v>
      </c>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3" customFormat="1" ht="13.75" hidden="1" customHeight="1" x14ac:dyDescent="0.35">
      <c r="A35" s="74"/>
      <c r="B35" s="41" t="str">
        <f t="shared" si="1"/>
        <v/>
      </c>
      <c r="C35" s="80" t="s">
        <v>100</v>
      </c>
      <c r="D35" s="47" t="s">
        <v>91</v>
      </c>
      <c r="E35" s="75" t="e">
        <f t="shared" ca="1" si="50"/>
        <v>#REF!</v>
      </c>
      <c r="F35" s="75" t="e">
        <f t="shared" ca="1" si="51"/>
        <v>#REF!</v>
      </c>
      <c r="G35" s="75" t="e">
        <f t="shared" ca="1" si="52"/>
        <v>#REF!</v>
      </c>
      <c r="H35" s="75" t="e">
        <f t="shared" ca="1" si="53"/>
        <v>#REF!</v>
      </c>
      <c r="I35" s="75" t="e">
        <f t="shared" ca="1" si="54"/>
        <v>#REF!</v>
      </c>
      <c r="J35" s="75" t="e">
        <f t="shared" ca="1" si="55"/>
        <v>#REF!</v>
      </c>
      <c r="K35" s="75" t="e">
        <f t="shared" ca="1" si="56"/>
        <v>#REF!</v>
      </c>
      <c r="L35" s="75" t="e">
        <f t="shared" ca="1" si="57"/>
        <v>#REF!</v>
      </c>
      <c r="M35" s="75" t="e">
        <f t="shared" ca="1" si="58"/>
        <v>#REF!</v>
      </c>
      <c r="N35" s="75" t="e">
        <f t="shared" ca="1" si="59"/>
        <v>#REF!</v>
      </c>
      <c r="O35" s="75" t="e">
        <f t="shared" ca="1" si="60"/>
        <v>#REF!</v>
      </c>
      <c r="P35" s="75" t="e">
        <f t="shared" ca="1" si="61"/>
        <v>#REF!</v>
      </c>
      <c r="Q35" s="75" t="e">
        <f t="shared" ca="1" si="62"/>
        <v>#REF!</v>
      </c>
      <c r="R35" s="75" t="e">
        <f t="shared" ca="1" si="63"/>
        <v>#REF!</v>
      </c>
      <c r="S35" s="75" t="e">
        <f t="shared" ca="1" si="64"/>
        <v>#REF!</v>
      </c>
      <c r="T35" s="75" t="e">
        <f t="shared" ca="1" si="65"/>
        <v>#REF!</v>
      </c>
      <c r="U35" s="75" t="e">
        <f t="shared" ca="1" si="66"/>
        <v>#REF!</v>
      </c>
      <c r="V35" s="75" t="e">
        <f t="shared" ca="1" si="67"/>
        <v>#REF!</v>
      </c>
      <c r="W35" s="75" t="e">
        <f t="shared" ca="1" si="68"/>
        <v>#REF!</v>
      </c>
      <c r="X35" s="75" t="e">
        <f t="shared" ca="1" si="69"/>
        <v>#REF!</v>
      </c>
      <c r="Y35" s="75" t="e">
        <f t="shared" ca="1" si="70"/>
        <v>#REF!</v>
      </c>
      <c r="Z35" s="75" t="e">
        <f t="shared" ca="1" si="71"/>
        <v>#REF!</v>
      </c>
      <c r="AA35" s="75" t="e">
        <f t="shared" ca="1" si="72"/>
        <v>#REF!</v>
      </c>
      <c r="AB35" s="75" t="e">
        <f t="shared" ca="1" si="73"/>
        <v>#REF!</v>
      </c>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0" customFormat="1" ht="56.25" customHeight="1" x14ac:dyDescent="0.35">
      <c r="A36" s="42"/>
      <c r="B36" s="41" t="str">
        <f t="shared" si="1"/>
        <v>D</v>
      </c>
      <c r="C36" s="62" t="s">
        <v>151</v>
      </c>
      <c r="D36" s="63"/>
      <c r="E36" s="63"/>
      <c r="F36" s="63"/>
      <c r="G36" s="63"/>
      <c r="H36" s="63"/>
      <c r="I36" s="63"/>
      <c r="J36" s="63"/>
      <c r="K36" s="63"/>
      <c r="L36" s="63"/>
      <c r="M36" s="63"/>
      <c r="N36" s="63"/>
      <c r="O36" s="63"/>
      <c r="P36" s="63"/>
      <c r="Q36" s="63"/>
      <c r="R36" s="63"/>
      <c r="S36" s="63"/>
      <c r="T36" s="63"/>
      <c r="U36" s="63"/>
      <c r="V36" s="63"/>
      <c r="W36" s="63"/>
      <c r="X36" s="63"/>
      <c r="Y36" s="63"/>
      <c r="Z36" s="63"/>
      <c r="AA36" s="63"/>
      <c r="AB36" s="64"/>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row>
    <row r="37" spans="1:143" s="3" customFormat="1" ht="91" customHeight="1" x14ac:dyDescent="0.35">
      <c r="A37" s="43"/>
      <c r="B37" s="41" t="str">
        <f t="shared" si="1"/>
        <v/>
      </c>
      <c r="C37" s="79" t="s">
        <v>25</v>
      </c>
      <c r="D37" s="47" t="s">
        <v>329</v>
      </c>
      <c r="E37" s="75" t="str">
        <f ca="1">INDIRECT(C37&amp;"!O16")</f>
        <v>Evitement d'émissions supplémentaires lié aux surfaces installées</v>
      </c>
      <c r="F37" s="75" t="str">
        <f ca="1">INDIRECT(C37&amp;"!A16")</f>
        <v>Lié aux surfaces installées</v>
      </c>
      <c r="G37" s="75" t="str">
        <f ca="1">INDIRECT(C37&amp;"!A18")</f>
        <v>Aucun</v>
      </c>
      <c r="H37" s="75" t="str">
        <f ca="1">INDIRECT(C37&amp;"!A20")</f>
        <v>Réduction de la dépendance aux énergies fossiles</v>
      </c>
      <c r="I37" s="75" t="str">
        <f ca="1">INDIRECT(C37&amp;"!O14")</f>
        <v>Suivant le modèle économique retenu</v>
      </c>
      <c r="J37" s="75" t="str">
        <f ca="1">INDIRECT(C37&amp;"!A14")</f>
        <v>Suivant la surface de panneaux installée</v>
      </c>
      <c r="K37" s="75" t="str">
        <f ca="1">INDIRECT(C37&amp;"!O18")</f>
        <v>Bonne</v>
      </c>
      <c r="L37" s="75">
        <f ca="1">INDIRECT(C37&amp;"!O20")</f>
        <v>0</v>
      </c>
      <c r="M37" s="75" t="str">
        <f ca="1">INDIRECT(C37&amp;"!e28")</f>
        <v>Communication &amp; cadastre solaire</v>
      </c>
      <c r="N37" s="75" t="str">
        <f ca="1">INDIRECT(C37&amp;"!e29")</f>
        <v>Communication &amp; accompagnement</v>
      </c>
      <c r="O37" s="75" t="str">
        <f ca="1">INDIRECT(C37&amp;"!e30")</f>
        <v>Communication &amp; accompagnement</v>
      </c>
      <c r="P37" s="75" t="str">
        <f ca="1">INDIRECT(C37&amp;"!e31")</f>
        <v>Suivi des projets du territoire</v>
      </c>
      <c r="Q37" s="75" t="str">
        <f ca="1">INDIRECT(C37&amp;"!e32")</f>
        <v>Suivi des projets du territoire</v>
      </c>
      <c r="R37" s="75" t="str">
        <f ca="1">INDIRECT(C37&amp;"!e33")</f>
        <v>Suivi des projets du territoire</v>
      </c>
      <c r="S37" s="75">
        <f ca="1">INDIRECT(C37&amp;"!s28")</f>
        <v>0</v>
      </c>
      <c r="T37" s="75">
        <f ca="1">INDIRECT(C37&amp;"!s29")</f>
        <v>0</v>
      </c>
      <c r="U37" s="75">
        <f ca="1">INDIRECT(C37&amp;"!s30")</f>
        <v>0</v>
      </c>
      <c r="V37" s="75">
        <f ca="1">INDIRECT(C37&amp;"!s31")</f>
        <v>0</v>
      </c>
      <c r="W37" s="75">
        <f ca="1">INDIRECT(C37&amp;"!s32")</f>
        <v>0</v>
      </c>
      <c r="X37" s="75">
        <f ca="1">INDIRECT(C37&amp;"!s33")</f>
        <v>0</v>
      </c>
      <c r="Y37" s="75" t="str">
        <f ca="1">INDIRECT(C37&amp;"!k38")</f>
        <v>Porteurs de projet privés et publics (coopérative intercommunale) ,PHLV ( Guichet renov'Occitanie)</v>
      </c>
      <c r="Z37" s="75" t="str">
        <f ca="1">INDIRECT(C37&amp;"!k39")</f>
        <v>Service urbanisme</v>
      </c>
      <c r="AA37" s="75" t="str">
        <f ca="1">INDIRECT(C37&amp;"!k40")</f>
        <v>Hérault Energies - Réseau ECLR - Le Pays</v>
      </c>
      <c r="AB37" s="75" t="str">
        <f ca="1">INDIRECT(C37&amp;"!k41")</f>
        <v>La Nef (Coopérative financière), Région, Citoyens, Agriculteurs, Communes</v>
      </c>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3" customFormat="1" ht="63" x14ac:dyDescent="0.35">
      <c r="A38" s="43"/>
      <c r="B38" s="41" t="str">
        <f t="shared" si="1"/>
        <v/>
      </c>
      <c r="C38" s="79" t="s">
        <v>88</v>
      </c>
      <c r="D38" s="47" t="s">
        <v>152</v>
      </c>
      <c r="E38" s="75" t="str">
        <f t="shared" ref="E38:E46" ca="1" si="74">INDIRECT(C38&amp;"!O16")</f>
        <v>Evitement des émissions générées par des consommations d'énergie fossile</v>
      </c>
      <c r="F38" s="75" t="str">
        <f t="shared" ref="F38:F46" ca="1" si="75">INDIRECT(C38&amp;"!A16")</f>
        <v>57 GWh estimés en phase diagnostic</v>
      </c>
      <c r="G38" s="75" t="str">
        <f t="shared" ref="G38:G46" ca="1" si="76">INDIRECT(C38&amp;"!A18")</f>
        <v>Bon</v>
      </c>
      <c r="H38" s="75" t="str">
        <f t="shared" ref="H38:H46" ca="1" si="77">INDIRECT(C38&amp;"!A20")</f>
        <v>Réduction de la dépendance aux énergies fossiles</v>
      </c>
      <c r="I38" s="75" t="str">
        <f t="shared" ref="I38:I46" ca="1" si="78">INDIRECT(C38&amp;"!O14")</f>
        <v>Economies importantes par rapport à un système classique (chauffage fioul, gaz ou électrique)</v>
      </c>
      <c r="J38" s="75" t="str">
        <f t="shared" ref="J38:J46" ca="1" si="79">INDIRECT(C38&amp;"!A14")</f>
        <v>Etudes de sol: €€
Installation géothermique: €€€</v>
      </c>
      <c r="K38" s="75" t="str">
        <f t="shared" ref="K38:K46" ca="1" si="80">INDIRECT(C38&amp;"!O18")</f>
        <v>Bonne</v>
      </c>
      <c r="L38" s="75">
        <f t="shared" ref="L38:L46" ca="1" si="81">INDIRECT(C38&amp;"!O20")</f>
        <v>0</v>
      </c>
      <c r="M38" s="75" t="str">
        <f t="shared" ref="M38:M46" ca="1" si="82">INDIRECT(C38&amp;"!e28")</f>
        <v>Sensibilisation</v>
      </c>
      <c r="N38" s="75" t="str">
        <f t="shared" ref="N38:N46" ca="1" si="83">INDIRECT(C38&amp;"!e29")</f>
        <v>Etude de sol</v>
      </c>
      <c r="O38" s="75" t="str">
        <f t="shared" ref="O38:O46" ca="1" si="84">INDIRECT(C38&amp;"!e30")</f>
        <v>Installation géothermique</v>
      </c>
      <c r="P38" s="75" t="str">
        <f t="shared" ref="P38:P46" ca="1" si="85">INDIRECT(C38&amp;"!e31")</f>
        <v>Exploitation &amp; maintenance</v>
      </c>
      <c r="Q38" s="75" t="str">
        <f t="shared" ref="Q38:Q46" ca="1" si="86">INDIRECT(C38&amp;"!e32")</f>
        <v>Exploitation &amp; maintenance</v>
      </c>
      <c r="R38" s="75" t="str">
        <f t="shared" ref="R38:R46" ca="1" si="87">INDIRECT(C38&amp;"!e33")</f>
        <v>Exploitation &amp; maintenance</v>
      </c>
      <c r="S38" s="75">
        <f t="shared" ref="S38:S46" ca="1" si="88">INDIRECT(C38&amp;"!s28")</f>
        <v>0</v>
      </c>
      <c r="T38" s="75">
        <f t="shared" ref="T38:T46" ca="1" si="89">INDIRECT(C38&amp;"!s29")</f>
        <v>0</v>
      </c>
      <c r="U38" s="75">
        <f t="shared" ref="U38:U46" ca="1" si="90">INDIRECT(C38&amp;"!s30")</f>
        <v>0</v>
      </c>
      <c r="V38" s="75">
        <f t="shared" ref="V38:V46" ca="1" si="91">INDIRECT(C38&amp;"!s31")</f>
        <v>0</v>
      </c>
      <c r="W38" s="75">
        <f t="shared" ref="W38:W46" ca="1" si="92">INDIRECT(C38&amp;"!s32")</f>
        <v>0</v>
      </c>
      <c r="X38" s="75">
        <f t="shared" ref="X38:X46" ca="1" si="93">INDIRECT(C38&amp;"!s33")</f>
        <v>0</v>
      </c>
      <c r="Y38" s="75" t="str">
        <f t="shared" ref="Y38:Y46" ca="1" si="94">INDIRECT(C38&amp;"!k38")</f>
        <v xml:space="preserve">Pays Haut Languedoc et Vignobles (mission guichet Renov Occitanie)  </v>
      </c>
      <c r="Z38" s="75" t="str">
        <f t="shared" ref="Z38:Z46" ca="1" si="95">INDIRECT(C38&amp;"!k39")</f>
        <v>Service Urbanisme et chargé de mission PCAET</v>
      </c>
      <c r="AA38" s="75" t="str">
        <f t="shared" ref="AA38:AA46" ca="1" si="96">INDIRECT(C38&amp;"!k40")</f>
        <v>guichet Renov Occitanie</v>
      </c>
      <c r="AB38" s="75" t="str">
        <f t="shared" ref="AB38:AB46" ca="1" si="97">INDIRECT(C38&amp;"!k41")</f>
        <v>ADEME - Région</v>
      </c>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s="3" customFormat="1" ht="84" x14ac:dyDescent="0.35">
      <c r="A39" s="43"/>
      <c r="B39" s="41" t="str">
        <f t="shared" si="1"/>
        <v/>
      </c>
      <c r="C39" s="79" t="s">
        <v>89</v>
      </c>
      <c r="D39" s="47" t="s">
        <v>153</v>
      </c>
      <c r="E39" s="75" t="str">
        <f t="shared" ca="1" si="74"/>
        <v xml:space="preserve"> +++</v>
      </c>
      <c r="F39" s="75" t="str">
        <f t="shared" ca="1" si="75"/>
        <v>A quantifier</v>
      </c>
      <c r="G39" s="75" t="str">
        <f t="shared" ca="1" si="76"/>
        <v>Moyen</v>
      </c>
      <c r="H39" s="75" t="str">
        <f t="shared" ca="1" si="77"/>
        <v>Réduction de la dépendance aux énergies fossiles</v>
      </c>
      <c r="I39" s="75" t="str">
        <f t="shared" ca="1" si="78"/>
        <v>€€€ : limite les surfaces utilisées pour les déchets, économise les frais de transport des énergies fossiles importées, carburant économique</v>
      </c>
      <c r="J39" s="75" t="str">
        <f t="shared" ca="1" si="79"/>
        <v>Etude : €</v>
      </c>
      <c r="K39" s="75" t="str">
        <f t="shared" ca="1" si="80"/>
        <v>Moyenne</v>
      </c>
      <c r="L39" s="75">
        <f t="shared" ca="1" si="81"/>
        <v>0</v>
      </c>
      <c r="M39" s="75" t="str">
        <f t="shared" ca="1" si="82"/>
        <v>Etude du gisement</v>
      </c>
      <c r="N39" s="75" t="str">
        <f t="shared" ca="1" si="83"/>
        <v>Développement collecte</v>
      </c>
      <c r="O39" s="75" t="str">
        <f t="shared" ca="1" si="84"/>
        <v>Production et maintenance</v>
      </c>
      <c r="P39" s="75" t="str">
        <f t="shared" ca="1" si="85"/>
        <v>Production et maintenance</v>
      </c>
      <c r="Q39" s="75" t="str">
        <f t="shared" ca="1" si="86"/>
        <v>Production et maintenance</v>
      </c>
      <c r="R39" s="75" t="str">
        <f t="shared" ca="1" si="87"/>
        <v>Production et maintenance</v>
      </c>
      <c r="S39" s="75">
        <f t="shared" ca="1" si="88"/>
        <v>0</v>
      </c>
      <c r="T39" s="75">
        <f t="shared" ca="1" si="89"/>
        <v>0</v>
      </c>
      <c r="U39" s="75">
        <f t="shared" ca="1" si="90"/>
        <v>0</v>
      </c>
      <c r="V39" s="75">
        <f t="shared" ca="1" si="91"/>
        <v>0</v>
      </c>
      <c r="W39" s="75">
        <f t="shared" ca="1" si="92"/>
        <v>0</v>
      </c>
      <c r="X39" s="75">
        <f t="shared" ca="1" si="93"/>
        <v>0</v>
      </c>
      <c r="Y39" s="75" t="str">
        <f t="shared" ca="1" si="94"/>
        <v>SICTOM Pezenas Adge</v>
      </c>
      <c r="Z39" s="75" t="str">
        <f t="shared" ca="1" si="95"/>
        <v>Chargé de mission PCAET</v>
      </c>
      <c r="AA39" s="75" t="str">
        <f t="shared" ca="1" si="96"/>
        <v>GRDF – Chambre d’Agriculture - Communauté de communes</v>
      </c>
      <c r="AB39" s="75" t="str">
        <f t="shared" ca="1" si="97"/>
        <v>Région - ADEME</v>
      </c>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row>
    <row r="40" spans="1:143" s="3" customFormat="1" ht="55.75" customHeight="1" x14ac:dyDescent="0.35">
      <c r="A40" s="43"/>
      <c r="B40" s="41" t="str">
        <f t="shared" si="1"/>
        <v/>
      </c>
      <c r="C40" s="79" t="s">
        <v>101</v>
      </c>
      <c r="D40" s="47" t="s">
        <v>154</v>
      </c>
      <c r="E40" s="75" t="str">
        <f t="shared" ca="1" si="74"/>
        <v>Réduction des émissions de GES</v>
      </c>
      <c r="F40" s="75" t="str">
        <f t="shared" ca="1" si="75"/>
        <v>Potentiel estimé de développement des ENR</v>
      </c>
      <c r="G40" s="75" t="str">
        <f t="shared" ca="1" si="76"/>
        <v>Impact sur la qualité de l'air</v>
      </c>
      <c r="H40" s="75" t="str">
        <f t="shared" ca="1" si="77"/>
        <v>Enjeux d'adaptation pour le territoire</v>
      </c>
      <c r="I40" s="75" t="str">
        <f t="shared" ca="1" si="78"/>
        <v>Economie financière :</v>
      </c>
      <c r="J40" s="75" t="str">
        <f t="shared" ca="1" si="79"/>
        <v>Investissement :</v>
      </c>
      <c r="K40" s="75" t="str">
        <f t="shared" ca="1" si="80"/>
        <v xml:space="preserve">Acceptabilité </v>
      </c>
      <c r="L40" s="75" t="str">
        <f t="shared" ca="1" si="81"/>
        <v>[à compléter]</v>
      </c>
      <c r="M40" s="75">
        <f t="shared" ca="1" si="82"/>
        <v>0</v>
      </c>
      <c r="N40" s="75" t="str">
        <f t="shared" ca="1" si="83"/>
        <v>Diagnostic chaudières &amp; 
étude du gisement</v>
      </c>
      <c r="O40" s="75" t="str">
        <f t="shared" ca="1" si="84"/>
        <v>Identification des projets</v>
      </c>
      <c r="P40" s="75" t="str">
        <f t="shared" ca="1" si="85"/>
        <v>Lancement des projets et communication</v>
      </c>
      <c r="Q40" s="75" t="str">
        <f t="shared" ca="1" si="86"/>
        <v>Lancement des projets et communication</v>
      </c>
      <c r="R40" s="75" t="str">
        <f t="shared" ca="1" si="87"/>
        <v>Lancement des projets et communication</v>
      </c>
      <c r="S40" s="75">
        <f t="shared" ca="1" si="88"/>
        <v>0</v>
      </c>
      <c r="T40" s="75">
        <f t="shared" ca="1" si="89"/>
        <v>0</v>
      </c>
      <c r="U40" s="75">
        <f t="shared" ca="1" si="90"/>
        <v>0</v>
      </c>
      <c r="V40" s="75">
        <f t="shared" ca="1" si="91"/>
        <v>0</v>
      </c>
      <c r="W40" s="75">
        <f t="shared" ca="1" si="92"/>
        <v>0</v>
      </c>
      <c r="X40" s="75">
        <f t="shared" ca="1" si="93"/>
        <v>0</v>
      </c>
      <c r="Y40" s="75">
        <f t="shared" ca="1" si="94"/>
        <v>0</v>
      </c>
      <c r="Z40" s="75" t="str">
        <f t="shared" ca="1" si="95"/>
        <v xml:space="preserve">Communes – CCAM – Le Pays
</v>
      </c>
      <c r="AA40" s="75" t="str">
        <f t="shared" ca="1" si="96"/>
        <v>Chargé de mission PCAET</v>
      </c>
      <c r="AB40" s="75" t="str">
        <f t="shared" ca="1" si="97"/>
        <v>Hérault Energies / COFOR 34 (Association des communes forestières), Pays Haut Languedoc et Vignobles</v>
      </c>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3" customFormat="1" ht="1.25" customHeight="1" x14ac:dyDescent="0.35">
      <c r="A41" s="43"/>
      <c r="B41" s="41" t="str">
        <f t="shared" si="1"/>
        <v/>
      </c>
      <c r="C41" s="79" t="s">
        <v>102</v>
      </c>
      <c r="D41" s="47" t="s">
        <v>91</v>
      </c>
      <c r="E41" s="75" t="e">
        <f t="shared" ca="1" si="74"/>
        <v>#REF!</v>
      </c>
      <c r="F41" s="75" t="e">
        <f t="shared" ca="1" si="75"/>
        <v>#REF!</v>
      </c>
      <c r="G41" s="75" t="e">
        <f t="shared" ca="1" si="76"/>
        <v>#REF!</v>
      </c>
      <c r="H41" s="75" t="e">
        <f t="shared" ca="1" si="77"/>
        <v>#REF!</v>
      </c>
      <c r="I41" s="75" t="e">
        <f t="shared" ca="1" si="78"/>
        <v>#REF!</v>
      </c>
      <c r="J41" s="75" t="e">
        <f t="shared" ca="1" si="79"/>
        <v>#REF!</v>
      </c>
      <c r="K41" s="75" t="e">
        <f t="shared" ca="1" si="80"/>
        <v>#REF!</v>
      </c>
      <c r="L41" s="75" t="e">
        <f t="shared" ca="1" si="81"/>
        <v>#REF!</v>
      </c>
      <c r="M41" s="75" t="e">
        <f t="shared" ca="1" si="82"/>
        <v>#REF!</v>
      </c>
      <c r="N41" s="75" t="e">
        <f t="shared" ca="1" si="83"/>
        <v>#REF!</v>
      </c>
      <c r="O41" s="75" t="e">
        <f t="shared" ca="1" si="84"/>
        <v>#REF!</v>
      </c>
      <c r="P41" s="75" t="e">
        <f t="shared" ca="1" si="85"/>
        <v>#REF!</v>
      </c>
      <c r="Q41" s="75" t="e">
        <f t="shared" ca="1" si="86"/>
        <v>#REF!</v>
      </c>
      <c r="R41" s="75" t="e">
        <f t="shared" ca="1" si="87"/>
        <v>#REF!</v>
      </c>
      <c r="S41" s="75" t="e">
        <f t="shared" ca="1" si="88"/>
        <v>#REF!</v>
      </c>
      <c r="T41" s="75" t="e">
        <f t="shared" ca="1" si="89"/>
        <v>#REF!</v>
      </c>
      <c r="U41" s="75" t="e">
        <f t="shared" ca="1" si="90"/>
        <v>#REF!</v>
      </c>
      <c r="V41" s="75" t="e">
        <f t="shared" ca="1" si="91"/>
        <v>#REF!</v>
      </c>
      <c r="W41" s="75" t="e">
        <f t="shared" ca="1" si="92"/>
        <v>#REF!</v>
      </c>
      <c r="X41" s="75" t="e">
        <f t="shared" ca="1" si="93"/>
        <v>#REF!</v>
      </c>
      <c r="Y41" s="75" t="e">
        <f t="shared" ca="1" si="94"/>
        <v>#REF!</v>
      </c>
      <c r="Z41" s="75" t="e">
        <f t="shared" ca="1" si="95"/>
        <v>#REF!</v>
      </c>
      <c r="AA41" s="75" t="e">
        <f t="shared" ca="1" si="96"/>
        <v>#REF!</v>
      </c>
      <c r="AB41" s="75" t="e">
        <f t="shared" ca="1" si="97"/>
        <v>#REF!</v>
      </c>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3" customFormat="1" ht="13.75" hidden="1" customHeight="1" x14ac:dyDescent="0.35">
      <c r="A42" s="43"/>
      <c r="B42" s="41" t="str">
        <f t="shared" si="1"/>
        <v/>
      </c>
      <c r="C42" s="79" t="s">
        <v>103</v>
      </c>
      <c r="D42" s="47" t="s">
        <v>91</v>
      </c>
      <c r="E42" s="75" t="e">
        <f t="shared" ca="1" si="74"/>
        <v>#REF!</v>
      </c>
      <c r="F42" s="75" t="e">
        <f t="shared" ca="1" si="75"/>
        <v>#REF!</v>
      </c>
      <c r="G42" s="75" t="e">
        <f t="shared" ca="1" si="76"/>
        <v>#REF!</v>
      </c>
      <c r="H42" s="75" t="e">
        <f t="shared" ca="1" si="77"/>
        <v>#REF!</v>
      </c>
      <c r="I42" s="75" t="e">
        <f t="shared" ca="1" si="78"/>
        <v>#REF!</v>
      </c>
      <c r="J42" s="75" t="e">
        <f t="shared" ca="1" si="79"/>
        <v>#REF!</v>
      </c>
      <c r="K42" s="75" t="e">
        <f t="shared" ca="1" si="80"/>
        <v>#REF!</v>
      </c>
      <c r="L42" s="75" t="e">
        <f t="shared" ca="1" si="81"/>
        <v>#REF!</v>
      </c>
      <c r="M42" s="75" t="e">
        <f t="shared" ca="1" si="82"/>
        <v>#REF!</v>
      </c>
      <c r="N42" s="75" t="e">
        <f t="shared" ca="1" si="83"/>
        <v>#REF!</v>
      </c>
      <c r="O42" s="75" t="e">
        <f t="shared" ca="1" si="84"/>
        <v>#REF!</v>
      </c>
      <c r="P42" s="75" t="e">
        <f t="shared" ca="1" si="85"/>
        <v>#REF!</v>
      </c>
      <c r="Q42" s="75" t="e">
        <f t="shared" ca="1" si="86"/>
        <v>#REF!</v>
      </c>
      <c r="R42" s="75" t="e">
        <f t="shared" ca="1" si="87"/>
        <v>#REF!</v>
      </c>
      <c r="S42" s="75" t="e">
        <f t="shared" ca="1" si="88"/>
        <v>#REF!</v>
      </c>
      <c r="T42" s="75" t="e">
        <f t="shared" ca="1" si="89"/>
        <v>#REF!</v>
      </c>
      <c r="U42" s="75" t="e">
        <f t="shared" ca="1" si="90"/>
        <v>#REF!</v>
      </c>
      <c r="V42" s="75" t="e">
        <f t="shared" ca="1" si="91"/>
        <v>#REF!</v>
      </c>
      <c r="W42" s="75" t="e">
        <f t="shared" ca="1" si="92"/>
        <v>#REF!</v>
      </c>
      <c r="X42" s="75" t="e">
        <f t="shared" ca="1" si="93"/>
        <v>#REF!</v>
      </c>
      <c r="Y42" s="75" t="e">
        <f t="shared" ca="1" si="94"/>
        <v>#REF!</v>
      </c>
      <c r="Z42" s="75" t="e">
        <f t="shared" ca="1" si="95"/>
        <v>#REF!</v>
      </c>
      <c r="AA42" s="75" t="e">
        <f t="shared" ca="1" si="96"/>
        <v>#REF!</v>
      </c>
      <c r="AB42" s="75" t="e">
        <f t="shared" ca="1" si="97"/>
        <v>#REF!</v>
      </c>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3" customFormat="1" ht="13.75" hidden="1" customHeight="1" x14ac:dyDescent="0.35">
      <c r="A43" s="43"/>
      <c r="B43" s="41" t="str">
        <f t="shared" si="1"/>
        <v/>
      </c>
      <c r="C43" s="79" t="s">
        <v>104</v>
      </c>
      <c r="D43" s="47" t="s">
        <v>91</v>
      </c>
      <c r="E43" s="75" t="e">
        <f t="shared" ca="1" si="74"/>
        <v>#REF!</v>
      </c>
      <c r="F43" s="75" t="e">
        <f t="shared" ca="1" si="75"/>
        <v>#REF!</v>
      </c>
      <c r="G43" s="75" t="e">
        <f t="shared" ca="1" si="76"/>
        <v>#REF!</v>
      </c>
      <c r="H43" s="75" t="e">
        <f t="shared" ca="1" si="77"/>
        <v>#REF!</v>
      </c>
      <c r="I43" s="75" t="e">
        <f t="shared" ca="1" si="78"/>
        <v>#REF!</v>
      </c>
      <c r="J43" s="75" t="e">
        <f t="shared" ca="1" si="79"/>
        <v>#REF!</v>
      </c>
      <c r="K43" s="75" t="e">
        <f t="shared" ca="1" si="80"/>
        <v>#REF!</v>
      </c>
      <c r="L43" s="75" t="e">
        <f t="shared" ca="1" si="81"/>
        <v>#REF!</v>
      </c>
      <c r="M43" s="75" t="e">
        <f t="shared" ca="1" si="82"/>
        <v>#REF!</v>
      </c>
      <c r="N43" s="75" t="e">
        <f t="shared" ca="1" si="83"/>
        <v>#REF!</v>
      </c>
      <c r="O43" s="75" t="e">
        <f t="shared" ca="1" si="84"/>
        <v>#REF!</v>
      </c>
      <c r="P43" s="75" t="e">
        <f t="shared" ca="1" si="85"/>
        <v>#REF!</v>
      </c>
      <c r="Q43" s="75" t="e">
        <f t="shared" ca="1" si="86"/>
        <v>#REF!</v>
      </c>
      <c r="R43" s="75" t="e">
        <f t="shared" ca="1" si="87"/>
        <v>#REF!</v>
      </c>
      <c r="S43" s="75" t="e">
        <f t="shared" ca="1" si="88"/>
        <v>#REF!</v>
      </c>
      <c r="T43" s="75" t="e">
        <f t="shared" ca="1" si="89"/>
        <v>#REF!</v>
      </c>
      <c r="U43" s="75" t="e">
        <f t="shared" ca="1" si="90"/>
        <v>#REF!</v>
      </c>
      <c r="V43" s="75" t="e">
        <f t="shared" ca="1" si="91"/>
        <v>#REF!</v>
      </c>
      <c r="W43" s="75" t="e">
        <f t="shared" ca="1" si="92"/>
        <v>#REF!</v>
      </c>
      <c r="X43" s="75" t="e">
        <f t="shared" ca="1" si="93"/>
        <v>#REF!</v>
      </c>
      <c r="Y43" s="75" t="e">
        <f t="shared" ca="1" si="94"/>
        <v>#REF!</v>
      </c>
      <c r="Z43" s="75" t="e">
        <f t="shared" ca="1" si="95"/>
        <v>#REF!</v>
      </c>
      <c r="AA43" s="75" t="e">
        <f t="shared" ca="1" si="96"/>
        <v>#REF!</v>
      </c>
      <c r="AB43" s="75" t="e">
        <f t="shared" ca="1" si="97"/>
        <v>#REF!</v>
      </c>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3" customFormat="1" ht="13.75" hidden="1" customHeight="1" x14ac:dyDescent="0.35">
      <c r="A44" s="43"/>
      <c r="B44" s="41" t="str">
        <f t="shared" si="1"/>
        <v/>
      </c>
      <c r="C44" s="79" t="s">
        <v>105</v>
      </c>
      <c r="D44" s="47" t="s">
        <v>91</v>
      </c>
      <c r="E44" s="75" t="e">
        <f t="shared" ca="1" si="74"/>
        <v>#REF!</v>
      </c>
      <c r="F44" s="75" t="e">
        <f t="shared" ca="1" si="75"/>
        <v>#REF!</v>
      </c>
      <c r="G44" s="75" t="e">
        <f t="shared" ca="1" si="76"/>
        <v>#REF!</v>
      </c>
      <c r="H44" s="75" t="e">
        <f t="shared" ca="1" si="77"/>
        <v>#REF!</v>
      </c>
      <c r="I44" s="75" t="e">
        <f t="shared" ca="1" si="78"/>
        <v>#REF!</v>
      </c>
      <c r="J44" s="75" t="e">
        <f t="shared" ca="1" si="79"/>
        <v>#REF!</v>
      </c>
      <c r="K44" s="75" t="e">
        <f t="shared" ca="1" si="80"/>
        <v>#REF!</v>
      </c>
      <c r="L44" s="75" t="e">
        <f t="shared" ca="1" si="81"/>
        <v>#REF!</v>
      </c>
      <c r="M44" s="75" t="e">
        <f t="shared" ca="1" si="82"/>
        <v>#REF!</v>
      </c>
      <c r="N44" s="75" t="e">
        <f t="shared" ca="1" si="83"/>
        <v>#REF!</v>
      </c>
      <c r="O44" s="75" t="e">
        <f t="shared" ca="1" si="84"/>
        <v>#REF!</v>
      </c>
      <c r="P44" s="75" t="e">
        <f t="shared" ca="1" si="85"/>
        <v>#REF!</v>
      </c>
      <c r="Q44" s="75" t="e">
        <f t="shared" ca="1" si="86"/>
        <v>#REF!</v>
      </c>
      <c r="R44" s="75" t="e">
        <f t="shared" ca="1" si="87"/>
        <v>#REF!</v>
      </c>
      <c r="S44" s="75" t="e">
        <f t="shared" ca="1" si="88"/>
        <v>#REF!</v>
      </c>
      <c r="T44" s="75" t="e">
        <f t="shared" ca="1" si="89"/>
        <v>#REF!</v>
      </c>
      <c r="U44" s="75" t="e">
        <f t="shared" ca="1" si="90"/>
        <v>#REF!</v>
      </c>
      <c r="V44" s="75" t="e">
        <f t="shared" ca="1" si="91"/>
        <v>#REF!</v>
      </c>
      <c r="W44" s="75" t="e">
        <f t="shared" ca="1" si="92"/>
        <v>#REF!</v>
      </c>
      <c r="X44" s="75" t="e">
        <f t="shared" ca="1" si="93"/>
        <v>#REF!</v>
      </c>
      <c r="Y44" s="75" t="e">
        <f t="shared" ca="1" si="94"/>
        <v>#REF!</v>
      </c>
      <c r="Z44" s="75" t="e">
        <f t="shared" ca="1" si="95"/>
        <v>#REF!</v>
      </c>
      <c r="AA44" s="75" t="e">
        <f t="shared" ca="1" si="96"/>
        <v>#REF!</v>
      </c>
      <c r="AB44" s="75" t="e">
        <f t="shared" ca="1" si="97"/>
        <v>#REF!</v>
      </c>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3" customFormat="1" ht="13.75" hidden="1" customHeight="1" x14ac:dyDescent="0.35">
      <c r="A45" s="43"/>
      <c r="B45" s="41" t="str">
        <f t="shared" si="1"/>
        <v/>
      </c>
      <c r="C45" s="79" t="s">
        <v>106</v>
      </c>
      <c r="D45" s="47" t="s">
        <v>91</v>
      </c>
      <c r="E45" s="75" t="e">
        <f t="shared" ca="1" si="74"/>
        <v>#REF!</v>
      </c>
      <c r="F45" s="75" t="e">
        <f t="shared" ca="1" si="75"/>
        <v>#REF!</v>
      </c>
      <c r="G45" s="75" t="e">
        <f t="shared" ca="1" si="76"/>
        <v>#REF!</v>
      </c>
      <c r="H45" s="75" t="e">
        <f t="shared" ca="1" si="77"/>
        <v>#REF!</v>
      </c>
      <c r="I45" s="75" t="e">
        <f t="shared" ca="1" si="78"/>
        <v>#REF!</v>
      </c>
      <c r="J45" s="75" t="e">
        <f t="shared" ca="1" si="79"/>
        <v>#REF!</v>
      </c>
      <c r="K45" s="75" t="e">
        <f t="shared" ca="1" si="80"/>
        <v>#REF!</v>
      </c>
      <c r="L45" s="75" t="e">
        <f t="shared" ca="1" si="81"/>
        <v>#REF!</v>
      </c>
      <c r="M45" s="75" t="e">
        <f t="shared" ca="1" si="82"/>
        <v>#REF!</v>
      </c>
      <c r="N45" s="75" t="e">
        <f t="shared" ca="1" si="83"/>
        <v>#REF!</v>
      </c>
      <c r="O45" s="75" t="e">
        <f t="shared" ca="1" si="84"/>
        <v>#REF!</v>
      </c>
      <c r="P45" s="75" t="e">
        <f t="shared" ca="1" si="85"/>
        <v>#REF!</v>
      </c>
      <c r="Q45" s="75" t="e">
        <f t="shared" ca="1" si="86"/>
        <v>#REF!</v>
      </c>
      <c r="R45" s="75" t="e">
        <f t="shared" ca="1" si="87"/>
        <v>#REF!</v>
      </c>
      <c r="S45" s="75" t="e">
        <f t="shared" ca="1" si="88"/>
        <v>#REF!</v>
      </c>
      <c r="T45" s="75" t="e">
        <f t="shared" ca="1" si="89"/>
        <v>#REF!</v>
      </c>
      <c r="U45" s="75" t="e">
        <f t="shared" ca="1" si="90"/>
        <v>#REF!</v>
      </c>
      <c r="V45" s="75" t="e">
        <f t="shared" ca="1" si="91"/>
        <v>#REF!</v>
      </c>
      <c r="W45" s="75" t="e">
        <f t="shared" ca="1" si="92"/>
        <v>#REF!</v>
      </c>
      <c r="X45" s="75" t="e">
        <f t="shared" ca="1" si="93"/>
        <v>#REF!</v>
      </c>
      <c r="Y45" s="75" t="e">
        <f t="shared" ca="1" si="94"/>
        <v>#REF!</v>
      </c>
      <c r="Z45" s="75" t="e">
        <f t="shared" ca="1" si="95"/>
        <v>#REF!</v>
      </c>
      <c r="AA45" s="75" t="e">
        <f t="shared" ca="1" si="96"/>
        <v>#REF!</v>
      </c>
      <c r="AB45" s="75" t="e">
        <f t="shared" ca="1" si="97"/>
        <v>#REF!</v>
      </c>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3" customFormat="1" ht="13.75" hidden="1" customHeight="1" x14ac:dyDescent="0.35">
      <c r="A46" s="43"/>
      <c r="B46" s="41" t="str">
        <f t="shared" si="1"/>
        <v/>
      </c>
      <c r="C46" s="79" t="s">
        <v>107</v>
      </c>
      <c r="D46" s="47" t="s">
        <v>91</v>
      </c>
      <c r="E46" s="75" t="e">
        <f t="shared" ca="1" si="74"/>
        <v>#REF!</v>
      </c>
      <c r="F46" s="75" t="e">
        <f t="shared" ca="1" si="75"/>
        <v>#REF!</v>
      </c>
      <c r="G46" s="75" t="e">
        <f t="shared" ca="1" si="76"/>
        <v>#REF!</v>
      </c>
      <c r="H46" s="75" t="e">
        <f t="shared" ca="1" si="77"/>
        <v>#REF!</v>
      </c>
      <c r="I46" s="75" t="e">
        <f t="shared" ca="1" si="78"/>
        <v>#REF!</v>
      </c>
      <c r="J46" s="75" t="e">
        <f t="shared" ca="1" si="79"/>
        <v>#REF!</v>
      </c>
      <c r="K46" s="75" t="e">
        <f t="shared" ca="1" si="80"/>
        <v>#REF!</v>
      </c>
      <c r="L46" s="75" t="e">
        <f t="shared" ca="1" si="81"/>
        <v>#REF!</v>
      </c>
      <c r="M46" s="75" t="e">
        <f t="shared" ca="1" si="82"/>
        <v>#REF!</v>
      </c>
      <c r="N46" s="75" t="e">
        <f t="shared" ca="1" si="83"/>
        <v>#REF!</v>
      </c>
      <c r="O46" s="75" t="e">
        <f t="shared" ca="1" si="84"/>
        <v>#REF!</v>
      </c>
      <c r="P46" s="75" t="e">
        <f t="shared" ca="1" si="85"/>
        <v>#REF!</v>
      </c>
      <c r="Q46" s="75" t="e">
        <f t="shared" ca="1" si="86"/>
        <v>#REF!</v>
      </c>
      <c r="R46" s="75" t="e">
        <f t="shared" ca="1" si="87"/>
        <v>#REF!</v>
      </c>
      <c r="S46" s="75" t="e">
        <f t="shared" ca="1" si="88"/>
        <v>#REF!</v>
      </c>
      <c r="T46" s="75" t="e">
        <f t="shared" ca="1" si="89"/>
        <v>#REF!</v>
      </c>
      <c r="U46" s="75" t="e">
        <f t="shared" ca="1" si="90"/>
        <v>#REF!</v>
      </c>
      <c r="V46" s="75" t="e">
        <f t="shared" ca="1" si="91"/>
        <v>#REF!</v>
      </c>
      <c r="W46" s="75" t="e">
        <f t="shared" ca="1" si="92"/>
        <v>#REF!</v>
      </c>
      <c r="X46" s="75" t="e">
        <f t="shared" ca="1" si="93"/>
        <v>#REF!</v>
      </c>
      <c r="Y46" s="75" t="e">
        <f t="shared" ca="1" si="94"/>
        <v>#REF!</v>
      </c>
      <c r="Z46" s="75" t="e">
        <f t="shared" ca="1" si="95"/>
        <v>#REF!</v>
      </c>
      <c r="AA46" s="75" t="e">
        <f t="shared" ca="1" si="96"/>
        <v>#REF!</v>
      </c>
      <c r="AB46" s="75" t="e">
        <f t="shared" ca="1" si="97"/>
        <v>#REF!</v>
      </c>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1" customFormat="1" ht="56.25" customHeight="1" x14ac:dyDescent="0.35">
      <c r="A47" s="157"/>
      <c r="B47" s="41" t="str">
        <f t="shared" si="1"/>
        <v>E</v>
      </c>
      <c r="C47" s="65" t="s">
        <v>179</v>
      </c>
      <c r="D47" s="66"/>
      <c r="E47" s="66"/>
      <c r="F47" s="66"/>
      <c r="G47" s="66"/>
      <c r="H47" s="66"/>
      <c r="I47" s="66"/>
      <c r="J47" s="66"/>
      <c r="K47" s="66"/>
      <c r="L47" s="66"/>
      <c r="M47" s="66"/>
      <c r="N47" s="66"/>
      <c r="O47" s="66"/>
      <c r="P47" s="66"/>
      <c r="Q47" s="66"/>
      <c r="R47" s="66"/>
      <c r="S47" s="66"/>
      <c r="T47" s="66"/>
      <c r="U47" s="66"/>
      <c r="V47" s="66"/>
      <c r="W47" s="66"/>
      <c r="X47" s="66"/>
      <c r="Y47" s="66"/>
      <c r="Z47" s="66"/>
      <c r="AA47" s="66"/>
      <c r="AB47" s="67"/>
    </row>
    <row r="48" spans="1:143" ht="56.25" customHeight="1" x14ac:dyDescent="0.35">
      <c r="A48" s="158"/>
      <c r="B48" s="41" t="str">
        <f t="shared" si="1"/>
        <v/>
      </c>
      <c r="C48" s="78" t="s">
        <v>27</v>
      </c>
      <c r="D48" s="47" t="s">
        <v>180</v>
      </c>
      <c r="E48" s="75" t="str">
        <f t="shared" ref="E48:E57" ca="1" si="98">INDIRECT(C48&amp;"!O16")</f>
        <v>Réduction élevé des GES</v>
      </c>
      <c r="F48" s="75" t="str">
        <f t="shared" ref="F48:F57" ca="1" si="99">INDIRECT(C48&amp;"!A16")</f>
        <v>Réduction élevée des consommations</v>
      </c>
      <c r="G48" s="75" t="str">
        <f t="shared" ref="G48:G57" ca="1" si="100">INDIRECT(C48&amp;"!A18")</f>
        <v>Bonne</v>
      </c>
      <c r="H48" s="75" t="str">
        <f t="shared" ref="H48:H57" ca="1" si="101">INDIRECT(C48&amp;"!A20")</f>
        <v>- Energie
- Eau
- Transport</v>
      </c>
      <c r="I48" s="75" t="str">
        <f t="shared" ref="I48:I57" ca="1" si="102">INDIRECT(C48&amp;"!O14")</f>
        <v>€€</v>
      </c>
      <c r="J48" s="75" t="str">
        <f t="shared" ref="J48:J57" ca="1" si="103">INDIRECT(C48&amp;"!A14")</f>
        <v>€€</v>
      </c>
      <c r="K48" s="75" t="str">
        <f t="shared" ref="K48:K57" ca="1" si="104">INDIRECT(C48&amp;"!O18")</f>
        <v>Bonne</v>
      </c>
      <c r="L48" s="75">
        <f t="shared" ref="L48:L57" ca="1" si="105">INDIRECT(C48&amp;"!O20")</f>
        <v>0</v>
      </c>
      <c r="M48" s="75">
        <f t="shared" ref="M48:M57" ca="1" si="106">INDIRECT(C48&amp;"!e28")</f>
        <v>0</v>
      </c>
      <c r="N48" s="75">
        <f t="shared" ref="N48:N57" ca="1" si="107">INDIRECT(C48&amp;"!e29")</f>
        <v>0</v>
      </c>
      <c r="O48" s="75">
        <f t="shared" ref="O48:O57" ca="1" si="108">INDIRECT(C48&amp;"!e30")</f>
        <v>0</v>
      </c>
      <c r="P48" s="75">
        <f t="shared" ref="P48:P57" ca="1" si="109">INDIRECT(C48&amp;"!e31")</f>
        <v>0</v>
      </c>
      <c r="Q48" s="75">
        <f t="shared" ref="Q48:Q57" ca="1" si="110">INDIRECT(C48&amp;"!e32")</f>
        <v>0</v>
      </c>
      <c r="R48" s="75">
        <f t="shared" ref="R48:R57" ca="1" si="111">INDIRECT(C48&amp;"!e33")</f>
        <v>0</v>
      </c>
      <c r="S48" s="75">
        <f t="shared" ref="S48:S57" ca="1" si="112">INDIRECT(C48&amp;"!s28")</f>
        <v>0</v>
      </c>
      <c r="T48" s="75">
        <f t="shared" ref="T48:T57" ca="1" si="113">INDIRECT(C48&amp;"!s29")</f>
        <v>0</v>
      </c>
      <c r="U48" s="75">
        <f t="shared" ref="U48:U57" ca="1" si="114">INDIRECT(C48&amp;"!s30")</f>
        <v>0</v>
      </c>
      <c r="V48" s="75">
        <f t="shared" ref="V48:V57" ca="1" si="115">INDIRECT(C48&amp;"!s31")</f>
        <v>0</v>
      </c>
      <c r="W48" s="75">
        <f t="shared" ref="W48:W57" ca="1" si="116">INDIRECT(C48&amp;"!s32")</f>
        <v>0</v>
      </c>
      <c r="X48" s="75">
        <f t="shared" ref="X48:X57" ca="1" si="117">INDIRECT(C48&amp;"!s33")</f>
        <v>0</v>
      </c>
      <c r="Y48" s="75" t="str">
        <f t="shared" ref="Y48:Y57" ca="1" si="118">INDIRECT(C48&amp;"!k38")</f>
        <v>Elus - Communes</v>
      </c>
      <c r="Z48" s="75" t="str">
        <f t="shared" ref="Z48:Z57" ca="1" si="119">INDIRECT(C48&amp;"!k39")</f>
        <v>Chargé de mission PCAET</v>
      </c>
      <c r="AA48" s="75" t="str">
        <f t="shared" ref="AA48:AA57" ca="1" si="120">INDIRECT(C48&amp;"!k40")</f>
        <v>Département - PHLV ( PAT) - Chambre d'agriculture, FRCIVAM, CIVAM Bio</v>
      </c>
      <c r="AB48" s="75">
        <f t="shared" ref="AB48:AB57" ca="1" si="121">INDIRECT(C48&amp;"!k41")</f>
        <v>0</v>
      </c>
    </row>
    <row r="49" spans="1:28" ht="56.25" customHeight="1" x14ac:dyDescent="0.35">
      <c r="A49" s="158"/>
      <c r="B49" s="41" t="str">
        <f t="shared" si="1"/>
        <v/>
      </c>
      <c r="C49" s="78" t="s">
        <v>28</v>
      </c>
      <c r="D49" s="47" t="s">
        <v>227</v>
      </c>
      <c r="E49" s="75" t="str">
        <f ca="1">INDIRECT(C49&amp;"!O16")</f>
        <v>Non concerné</v>
      </c>
      <c r="F49" s="75" t="str">
        <f t="shared" ca="1" si="99"/>
        <v>Non concerné</v>
      </c>
      <c r="G49" s="75" t="str">
        <f t="shared" ca="1" si="100"/>
        <v>Faible</v>
      </c>
      <c r="H49" s="75" t="str">
        <f t="shared" ca="1" si="101"/>
        <v>- Agriculture</v>
      </c>
      <c r="I49" s="75" t="str">
        <f t="shared" ca="1" si="102"/>
        <v>€€</v>
      </c>
      <c r="J49" s="75" t="str">
        <f t="shared" ca="1" si="103"/>
        <v>€€€</v>
      </c>
      <c r="K49" s="75" t="str">
        <f t="shared" ca="1" si="104"/>
        <v>Bonne</v>
      </c>
      <c r="L49" s="75">
        <f t="shared" ca="1" si="105"/>
        <v>0</v>
      </c>
      <c r="M49" s="75" t="str">
        <f t="shared" ca="1" si="106"/>
        <v>Identifier les terres cibles</v>
      </c>
      <c r="N49" s="75" t="str">
        <f t="shared" ca="1" si="107"/>
        <v>Etablir des business plan ad hoc</v>
      </c>
      <c r="O49" s="75" t="str">
        <f t="shared" ca="1" si="108"/>
        <v>Lancer les projets au sein des collectivités</v>
      </c>
      <c r="P49" s="75" t="str">
        <f t="shared" ca="1" si="109"/>
        <v>Lancer les projets au sein des collectivités</v>
      </c>
      <c r="Q49" s="75" t="str">
        <f t="shared" ca="1" si="110"/>
        <v>Suivre les projets lancés</v>
      </c>
      <c r="R49" s="75" t="str">
        <f t="shared" ca="1" si="111"/>
        <v>Suivre les projets lancés</v>
      </c>
      <c r="S49" s="75">
        <f t="shared" ca="1" si="112"/>
        <v>0</v>
      </c>
      <c r="T49" s="75">
        <f t="shared" ca="1" si="113"/>
        <v>0</v>
      </c>
      <c r="U49" s="75">
        <f t="shared" ca="1" si="114"/>
        <v>0</v>
      </c>
      <c r="V49" s="75">
        <f t="shared" ca="1" si="115"/>
        <v>0</v>
      </c>
      <c r="W49" s="75">
        <f t="shared" ca="1" si="116"/>
        <v>0</v>
      </c>
      <c r="X49" s="75">
        <f t="shared" ca="1" si="117"/>
        <v>0</v>
      </c>
      <c r="Y49" s="75" t="str">
        <f t="shared" ca="1" si="118"/>
        <v>CCAM - Communes - Agriculteurs</v>
      </c>
      <c r="Z49" s="75" t="str">
        <f t="shared" ca="1" si="119"/>
        <v>Service urbanisme (en lien avec le PLUi)</v>
      </c>
      <c r="AA49" s="75" t="str">
        <f t="shared" ca="1" si="120"/>
        <v>Chambre de l’Agriculture, SAFER, PAI (Point Accueil Installation) , Syndicat des Jeunes Agriculteurs, PHLV ( mission économie)</v>
      </c>
      <c r="AB49" s="75" t="str">
        <f t="shared" ca="1" si="121"/>
        <v>Département - Région</v>
      </c>
    </row>
    <row r="50" spans="1:28" ht="56.25" customHeight="1" x14ac:dyDescent="0.35">
      <c r="A50" s="43"/>
      <c r="B50" s="41" t="str">
        <f t="shared" si="1"/>
        <v/>
      </c>
      <c r="C50" s="78" t="s">
        <v>29</v>
      </c>
      <c r="D50" s="47" t="s">
        <v>239</v>
      </c>
      <c r="E50" s="75" t="str">
        <f t="shared" ca="1" si="98"/>
        <v>Faible</v>
      </c>
      <c r="F50" s="75" t="str">
        <f t="shared" ca="1" si="99"/>
        <v>Non concerné</v>
      </c>
      <c r="G50" s="75" t="str">
        <f t="shared" ca="1" si="100"/>
        <v>Moyen</v>
      </c>
      <c r="H50" s="75" t="str">
        <f t="shared" ca="1" si="101"/>
        <v xml:space="preserve"> - Eau
- Agriculture</v>
      </c>
      <c r="I50" s="75" t="str">
        <f t="shared" ca="1" si="102"/>
        <v>€</v>
      </c>
      <c r="J50" s="75" t="str">
        <f t="shared" ca="1" si="103"/>
        <v>€€ (engagement diagnostic et suivi notamment)</v>
      </c>
      <c r="K50" s="75" t="str">
        <f t="shared" ca="1" si="104"/>
        <v>Moyenne</v>
      </c>
      <c r="L50" s="75">
        <f t="shared" ca="1" si="105"/>
        <v>0</v>
      </c>
      <c r="M50" s="75" t="str">
        <f t="shared" ca="1" si="106"/>
        <v>Recensement / diagnostic</v>
      </c>
      <c r="N50" s="75" t="str">
        <f t="shared" ca="1" si="107"/>
        <v>Redaction des actions / Sensibilisation</v>
      </c>
      <c r="O50" s="75" t="str">
        <f t="shared" ca="1" si="108"/>
        <v>Mise en place &amp; accompagnement</v>
      </c>
      <c r="P50" s="75" t="str">
        <f t="shared" ca="1" si="109"/>
        <v>Mise en place &amp; accompagnement</v>
      </c>
      <c r="Q50" s="75" t="str">
        <f t="shared" ca="1" si="110"/>
        <v>Mise en place &amp; accompagnement</v>
      </c>
      <c r="R50" s="75" t="str">
        <f t="shared" ca="1" si="111"/>
        <v>Mise en place &amp; accompagnement</v>
      </c>
      <c r="S50" s="75">
        <f t="shared" ca="1" si="112"/>
        <v>0</v>
      </c>
      <c r="T50" s="75">
        <f t="shared" ca="1" si="113"/>
        <v>0</v>
      </c>
      <c r="U50" s="75">
        <f t="shared" ca="1" si="114"/>
        <v>0</v>
      </c>
      <c r="V50" s="75">
        <f t="shared" ca="1" si="115"/>
        <v>0</v>
      </c>
      <c r="W50" s="75">
        <f t="shared" ca="1" si="116"/>
        <v>0</v>
      </c>
      <c r="X50" s="75">
        <f t="shared" ca="1" si="117"/>
        <v>0</v>
      </c>
      <c r="Y50" s="75" t="str">
        <f t="shared" ca="1" si="118"/>
        <v>COPIL réunissant des acteurs variés</v>
      </c>
      <c r="Z50" s="75" t="str">
        <f t="shared" ca="1" si="119"/>
        <v>Service urbanisme et chargé de mission PCAET</v>
      </c>
      <c r="AA50" s="75" t="str">
        <f t="shared" ca="1" si="120"/>
        <v>EPTB, Orb-libron, Associations (CEN), Chambre de l’agriculture, Agroof, PHLV  ( mission agriculture)…</v>
      </c>
      <c r="AB50" s="75" t="str">
        <f t="shared" ca="1" si="121"/>
        <v>Département, Agence de l’eau, Associations, Fondations, Collectivités, Europe,…</v>
      </c>
    </row>
    <row r="51" spans="1:28" ht="54.65" customHeight="1" x14ac:dyDescent="0.35">
      <c r="A51" s="43"/>
      <c r="B51" s="41" t="str">
        <f t="shared" si="1"/>
        <v/>
      </c>
      <c r="C51" s="78" t="s">
        <v>30</v>
      </c>
      <c r="D51" s="47" t="s">
        <v>468</v>
      </c>
      <c r="E51" s="75" t="str">
        <f t="shared" ca="1" si="98"/>
        <v>Faible</v>
      </c>
      <c r="F51" s="75" t="str">
        <f t="shared" ca="1" si="99"/>
        <v>Non concerné</v>
      </c>
      <c r="G51" s="75" t="str">
        <f t="shared" ca="1" si="100"/>
        <v>Bon</v>
      </c>
      <c r="H51" s="75" t="str">
        <f t="shared" ca="1" si="101"/>
        <v>- Agriculture</v>
      </c>
      <c r="I51" s="75" t="str">
        <f t="shared" ca="1" si="102"/>
        <v>€€€</v>
      </c>
      <c r="J51" s="75" t="str">
        <f t="shared" ca="1" si="103"/>
        <v>€€ (en phase d'adaptation)</v>
      </c>
      <c r="K51" s="75" t="str">
        <f t="shared" ca="1" si="104"/>
        <v>Bonne</v>
      </c>
      <c r="L51" s="75">
        <f t="shared" ca="1" si="105"/>
        <v>0</v>
      </c>
      <c r="M51" s="75" t="str">
        <f t="shared" ca="1" si="106"/>
        <v>Poursuite et suivi des travaux en cours</v>
      </c>
      <c r="N51" s="75" t="str">
        <f t="shared" ca="1" si="107"/>
        <v>Poursuite et suivi des travaux en cours</v>
      </c>
      <c r="O51" s="75" t="str">
        <f t="shared" ca="1" si="108"/>
        <v>Poursuite et suivi des travaux en cours</v>
      </c>
      <c r="P51" s="75" t="str">
        <f t="shared" ca="1" si="109"/>
        <v>Poursuite et suivi des travaux en cours</v>
      </c>
      <c r="Q51" s="75" t="str">
        <f t="shared" ca="1" si="110"/>
        <v>Poursuite et suivi des travaux en cours</v>
      </c>
      <c r="R51" s="75" t="str">
        <f t="shared" ca="1" si="111"/>
        <v>Poursuite et suivi des travaux en cours</v>
      </c>
      <c r="S51" s="75">
        <f t="shared" ca="1" si="112"/>
        <v>0</v>
      </c>
      <c r="T51" s="75">
        <f t="shared" ca="1" si="113"/>
        <v>0</v>
      </c>
      <c r="U51" s="75">
        <f t="shared" ca="1" si="114"/>
        <v>0</v>
      </c>
      <c r="V51" s="75">
        <f t="shared" ca="1" si="115"/>
        <v>0</v>
      </c>
      <c r="W51" s="75">
        <f t="shared" ca="1" si="116"/>
        <v>0</v>
      </c>
      <c r="X51" s="75">
        <f t="shared" ca="1" si="117"/>
        <v>0</v>
      </c>
      <c r="Y51" s="75" t="str">
        <f t="shared" ca="1" si="118"/>
        <v xml:space="preserve"> AOP Faugères </v>
      </c>
      <c r="Z51" s="75" t="str">
        <f t="shared" ca="1" si="119"/>
        <v>Chargé de mission PCAET</v>
      </c>
      <c r="AA51" s="75" t="str">
        <f t="shared" ca="1" si="120"/>
        <v>Agriculteurs, Syndicat Mixte des Vallées de l’Orb et du Libron, Agence de l’eau, intervenants extérieurs, Collectivités, PHLV (mission oenologique)</v>
      </c>
      <c r="AB51" s="75">
        <f t="shared" ca="1" si="121"/>
        <v>0</v>
      </c>
    </row>
    <row r="52" spans="1:28" ht="13.75" hidden="1" customHeight="1" x14ac:dyDescent="0.35">
      <c r="A52" s="43"/>
      <c r="B52" s="41" t="str">
        <f t="shared" si="1"/>
        <v/>
      </c>
      <c r="C52" s="78" t="s">
        <v>34</v>
      </c>
      <c r="D52" s="47" t="s">
        <v>91</v>
      </c>
      <c r="E52" s="75" t="e">
        <f t="shared" ca="1" si="98"/>
        <v>#REF!</v>
      </c>
      <c r="F52" s="75" t="e">
        <f t="shared" ca="1" si="99"/>
        <v>#REF!</v>
      </c>
      <c r="G52" s="75" t="e">
        <f t="shared" ca="1" si="100"/>
        <v>#REF!</v>
      </c>
      <c r="H52" s="75" t="e">
        <f t="shared" ca="1" si="101"/>
        <v>#REF!</v>
      </c>
      <c r="I52" s="75" t="e">
        <f t="shared" ca="1" si="102"/>
        <v>#REF!</v>
      </c>
      <c r="J52" s="75" t="e">
        <f t="shared" ca="1" si="103"/>
        <v>#REF!</v>
      </c>
      <c r="K52" s="75" t="e">
        <f t="shared" ca="1" si="104"/>
        <v>#REF!</v>
      </c>
      <c r="L52" s="75" t="e">
        <f t="shared" ca="1" si="105"/>
        <v>#REF!</v>
      </c>
      <c r="M52" s="75" t="e">
        <f t="shared" ca="1" si="106"/>
        <v>#REF!</v>
      </c>
      <c r="N52" s="75" t="e">
        <f t="shared" ca="1" si="107"/>
        <v>#REF!</v>
      </c>
      <c r="O52" s="75" t="e">
        <f t="shared" ca="1" si="108"/>
        <v>#REF!</v>
      </c>
      <c r="P52" s="75" t="e">
        <f t="shared" ca="1" si="109"/>
        <v>#REF!</v>
      </c>
      <c r="Q52" s="75" t="e">
        <f t="shared" ca="1" si="110"/>
        <v>#REF!</v>
      </c>
      <c r="R52" s="75" t="e">
        <f t="shared" ca="1" si="111"/>
        <v>#REF!</v>
      </c>
      <c r="S52" s="75" t="e">
        <f t="shared" ca="1" si="112"/>
        <v>#REF!</v>
      </c>
      <c r="T52" s="75" t="e">
        <f t="shared" ca="1" si="113"/>
        <v>#REF!</v>
      </c>
      <c r="U52" s="75" t="e">
        <f t="shared" ca="1" si="114"/>
        <v>#REF!</v>
      </c>
      <c r="V52" s="75" t="e">
        <f t="shared" ca="1" si="115"/>
        <v>#REF!</v>
      </c>
      <c r="W52" s="75" t="e">
        <f t="shared" ca="1" si="116"/>
        <v>#REF!</v>
      </c>
      <c r="X52" s="75" t="e">
        <f t="shared" ca="1" si="117"/>
        <v>#REF!</v>
      </c>
      <c r="Y52" s="75" t="e">
        <f t="shared" ca="1" si="118"/>
        <v>#REF!</v>
      </c>
      <c r="Z52" s="75" t="e">
        <f t="shared" ca="1" si="119"/>
        <v>#REF!</v>
      </c>
      <c r="AA52" s="75" t="e">
        <f t="shared" ca="1" si="120"/>
        <v>#REF!</v>
      </c>
      <c r="AB52" s="75" t="e">
        <f t="shared" ca="1" si="121"/>
        <v>#REF!</v>
      </c>
    </row>
    <row r="53" spans="1:28" ht="13.75" hidden="1" customHeight="1" x14ac:dyDescent="0.35">
      <c r="A53" s="43"/>
      <c r="B53" s="41" t="str">
        <f t="shared" si="1"/>
        <v/>
      </c>
      <c r="C53" s="78" t="s">
        <v>35</v>
      </c>
      <c r="D53" s="47" t="s">
        <v>91</v>
      </c>
      <c r="E53" s="75" t="e">
        <f t="shared" ca="1" si="98"/>
        <v>#REF!</v>
      </c>
      <c r="F53" s="75" t="e">
        <f t="shared" ca="1" si="99"/>
        <v>#REF!</v>
      </c>
      <c r="G53" s="75" t="e">
        <f t="shared" ca="1" si="100"/>
        <v>#REF!</v>
      </c>
      <c r="H53" s="75" t="e">
        <f t="shared" ca="1" si="101"/>
        <v>#REF!</v>
      </c>
      <c r="I53" s="75" t="e">
        <f t="shared" ca="1" si="102"/>
        <v>#REF!</v>
      </c>
      <c r="J53" s="75" t="e">
        <f t="shared" ca="1" si="103"/>
        <v>#REF!</v>
      </c>
      <c r="K53" s="75" t="e">
        <f t="shared" ca="1" si="104"/>
        <v>#REF!</v>
      </c>
      <c r="L53" s="75" t="e">
        <f t="shared" ca="1" si="105"/>
        <v>#REF!</v>
      </c>
      <c r="M53" s="75" t="e">
        <f t="shared" ca="1" si="106"/>
        <v>#REF!</v>
      </c>
      <c r="N53" s="75" t="e">
        <f t="shared" ca="1" si="107"/>
        <v>#REF!</v>
      </c>
      <c r="O53" s="75" t="e">
        <f t="shared" ca="1" si="108"/>
        <v>#REF!</v>
      </c>
      <c r="P53" s="75" t="e">
        <f t="shared" ca="1" si="109"/>
        <v>#REF!</v>
      </c>
      <c r="Q53" s="75" t="e">
        <f t="shared" ca="1" si="110"/>
        <v>#REF!</v>
      </c>
      <c r="R53" s="75" t="e">
        <f t="shared" ca="1" si="111"/>
        <v>#REF!</v>
      </c>
      <c r="S53" s="75" t="e">
        <f t="shared" ca="1" si="112"/>
        <v>#REF!</v>
      </c>
      <c r="T53" s="75" t="e">
        <f t="shared" ca="1" si="113"/>
        <v>#REF!</v>
      </c>
      <c r="U53" s="75" t="e">
        <f t="shared" ca="1" si="114"/>
        <v>#REF!</v>
      </c>
      <c r="V53" s="75" t="e">
        <f t="shared" ca="1" si="115"/>
        <v>#REF!</v>
      </c>
      <c r="W53" s="75" t="e">
        <f t="shared" ca="1" si="116"/>
        <v>#REF!</v>
      </c>
      <c r="X53" s="75" t="e">
        <f t="shared" ca="1" si="117"/>
        <v>#REF!</v>
      </c>
      <c r="Y53" s="75" t="e">
        <f t="shared" ca="1" si="118"/>
        <v>#REF!</v>
      </c>
      <c r="Z53" s="75" t="e">
        <f t="shared" ca="1" si="119"/>
        <v>#REF!</v>
      </c>
      <c r="AA53" s="75" t="e">
        <f t="shared" ca="1" si="120"/>
        <v>#REF!</v>
      </c>
      <c r="AB53" s="75" t="e">
        <f t="shared" ca="1" si="121"/>
        <v>#REF!</v>
      </c>
    </row>
    <row r="54" spans="1:28" ht="13.75" hidden="1" customHeight="1" x14ac:dyDescent="0.35">
      <c r="A54" s="43"/>
      <c r="B54" s="41" t="str">
        <f t="shared" si="1"/>
        <v/>
      </c>
      <c r="C54" s="78" t="s">
        <v>36</v>
      </c>
      <c r="D54" s="47" t="s">
        <v>91</v>
      </c>
      <c r="E54" s="75" t="e">
        <f t="shared" ca="1" si="98"/>
        <v>#REF!</v>
      </c>
      <c r="F54" s="75" t="e">
        <f t="shared" ca="1" si="99"/>
        <v>#REF!</v>
      </c>
      <c r="G54" s="75" t="e">
        <f t="shared" ca="1" si="100"/>
        <v>#REF!</v>
      </c>
      <c r="H54" s="75" t="e">
        <f t="shared" ca="1" si="101"/>
        <v>#REF!</v>
      </c>
      <c r="I54" s="75" t="e">
        <f t="shared" ca="1" si="102"/>
        <v>#REF!</v>
      </c>
      <c r="J54" s="75" t="e">
        <f t="shared" ca="1" si="103"/>
        <v>#REF!</v>
      </c>
      <c r="K54" s="75" t="e">
        <f t="shared" ca="1" si="104"/>
        <v>#REF!</v>
      </c>
      <c r="L54" s="75" t="e">
        <f t="shared" ca="1" si="105"/>
        <v>#REF!</v>
      </c>
      <c r="M54" s="75" t="e">
        <f t="shared" ca="1" si="106"/>
        <v>#REF!</v>
      </c>
      <c r="N54" s="75" t="e">
        <f t="shared" ca="1" si="107"/>
        <v>#REF!</v>
      </c>
      <c r="O54" s="75" t="e">
        <f t="shared" ca="1" si="108"/>
        <v>#REF!</v>
      </c>
      <c r="P54" s="75" t="e">
        <f t="shared" ca="1" si="109"/>
        <v>#REF!</v>
      </c>
      <c r="Q54" s="75" t="e">
        <f t="shared" ca="1" si="110"/>
        <v>#REF!</v>
      </c>
      <c r="R54" s="75" t="e">
        <f t="shared" ca="1" si="111"/>
        <v>#REF!</v>
      </c>
      <c r="S54" s="75" t="e">
        <f t="shared" ca="1" si="112"/>
        <v>#REF!</v>
      </c>
      <c r="T54" s="75" t="e">
        <f t="shared" ca="1" si="113"/>
        <v>#REF!</v>
      </c>
      <c r="U54" s="75" t="e">
        <f t="shared" ca="1" si="114"/>
        <v>#REF!</v>
      </c>
      <c r="V54" s="75" t="e">
        <f t="shared" ca="1" si="115"/>
        <v>#REF!</v>
      </c>
      <c r="W54" s="75" t="e">
        <f t="shared" ca="1" si="116"/>
        <v>#REF!</v>
      </c>
      <c r="X54" s="75" t="e">
        <f t="shared" ca="1" si="117"/>
        <v>#REF!</v>
      </c>
      <c r="Y54" s="75" t="e">
        <f t="shared" ca="1" si="118"/>
        <v>#REF!</v>
      </c>
      <c r="Z54" s="75" t="e">
        <f t="shared" ca="1" si="119"/>
        <v>#REF!</v>
      </c>
      <c r="AA54" s="75" t="e">
        <f t="shared" ca="1" si="120"/>
        <v>#REF!</v>
      </c>
      <c r="AB54" s="75" t="e">
        <f t="shared" ca="1" si="121"/>
        <v>#REF!</v>
      </c>
    </row>
    <row r="55" spans="1:28" ht="13.75" hidden="1" customHeight="1" x14ac:dyDescent="0.35">
      <c r="A55" s="43"/>
      <c r="B55" s="41" t="str">
        <f t="shared" si="1"/>
        <v/>
      </c>
      <c r="C55" s="78" t="s">
        <v>37</v>
      </c>
      <c r="D55" s="47" t="s">
        <v>91</v>
      </c>
      <c r="E55" s="75" t="e">
        <f t="shared" ca="1" si="98"/>
        <v>#REF!</v>
      </c>
      <c r="F55" s="75" t="e">
        <f t="shared" ca="1" si="99"/>
        <v>#REF!</v>
      </c>
      <c r="G55" s="75" t="e">
        <f t="shared" ca="1" si="100"/>
        <v>#REF!</v>
      </c>
      <c r="H55" s="75" t="e">
        <f t="shared" ca="1" si="101"/>
        <v>#REF!</v>
      </c>
      <c r="I55" s="75" t="e">
        <f t="shared" ca="1" si="102"/>
        <v>#REF!</v>
      </c>
      <c r="J55" s="75" t="e">
        <f t="shared" ca="1" si="103"/>
        <v>#REF!</v>
      </c>
      <c r="K55" s="75" t="e">
        <f t="shared" ca="1" si="104"/>
        <v>#REF!</v>
      </c>
      <c r="L55" s="75" t="e">
        <f t="shared" ca="1" si="105"/>
        <v>#REF!</v>
      </c>
      <c r="M55" s="75" t="e">
        <f t="shared" ca="1" si="106"/>
        <v>#REF!</v>
      </c>
      <c r="N55" s="75" t="e">
        <f t="shared" ca="1" si="107"/>
        <v>#REF!</v>
      </c>
      <c r="O55" s="75" t="e">
        <f t="shared" ca="1" si="108"/>
        <v>#REF!</v>
      </c>
      <c r="P55" s="75" t="e">
        <f t="shared" ca="1" si="109"/>
        <v>#REF!</v>
      </c>
      <c r="Q55" s="75" t="e">
        <f t="shared" ca="1" si="110"/>
        <v>#REF!</v>
      </c>
      <c r="R55" s="75" t="e">
        <f t="shared" ca="1" si="111"/>
        <v>#REF!</v>
      </c>
      <c r="S55" s="75" t="e">
        <f t="shared" ca="1" si="112"/>
        <v>#REF!</v>
      </c>
      <c r="T55" s="75" t="e">
        <f t="shared" ca="1" si="113"/>
        <v>#REF!</v>
      </c>
      <c r="U55" s="75" t="e">
        <f t="shared" ca="1" si="114"/>
        <v>#REF!</v>
      </c>
      <c r="V55" s="75" t="e">
        <f t="shared" ca="1" si="115"/>
        <v>#REF!</v>
      </c>
      <c r="W55" s="75" t="e">
        <f t="shared" ca="1" si="116"/>
        <v>#REF!</v>
      </c>
      <c r="X55" s="75" t="e">
        <f t="shared" ca="1" si="117"/>
        <v>#REF!</v>
      </c>
      <c r="Y55" s="75" t="e">
        <f t="shared" ca="1" si="118"/>
        <v>#REF!</v>
      </c>
      <c r="Z55" s="75" t="e">
        <f t="shared" ca="1" si="119"/>
        <v>#REF!</v>
      </c>
      <c r="AA55" s="75" t="e">
        <f t="shared" ca="1" si="120"/>
        <v>#REF!</v>
      </c>
      <c r="AB55" s="75" t="e">
        <f t="shared" ca="1" si="121"/>
        <v>#REF!</v>
      </c>
    </row>
    <row r="56" spans="1:28" ht="13.75" hidden="1" customHeight="1" x14ac:dyDescent="0.35">
      <c r="A56" s="43"/>
      <c r="B56" s="41" t="str">
        <f t="shared" si="1"/>
        <v/>
      </c>
      <c r="C56" s="78" t="s">
        <v>44</v>
      </c>
      <c r="D56" s="47" t="s">
        <v>91</v>
      </c>
      <c r="E56" s="75" t="e">
        <f t="shared" ca="1" si="98"/>
        <v>#REF!</v>
      </c>
      <c r="F56" s="75" t="e">
        <f t="shared" ca="1" si="99"/>
        <v>#REF!</v>
      </c>
      <c r="G56" s="75" t="e">
        <f t="shared" ca="1" si="100"/>
        <v>#REF!</v>
      </c>
      <c r="H56" s="75" t="e">
        <f t="shared" ca="1" si="101"/>
        <v>#REF!</v>
      </c>
      <c r="I56" s="75" t="e">
        <f t="shared" ca="1" si="102"/>
        <v>#REF!</v>
      </c>
      <c r="J56" s="75" t="e">
        <f t="shared" ca="1" si="103"/>
        <v>#REF!</v>
      </c>
      <c r="K56" s="75" t="e">
        <f t="shared" ca="1" si="104"/>
        <v>#REF!</v>
      </c>
      <c r="L56" s="75" t="e">
        <f t="shared" ca="1" si="105"/>
        <v>#REF!</v>
      </c>
      <c r="M56" s="75" t="e">
        <f t="shared" ca="1" si="106"/>
        <v>#REF!</v>
      </c>
      <c r="N56" s="75" t="e">
        <f t="shared" ca="1" si="107"/>
        <v>#REF!</v>
      </c>
      <c r="O56" s="75" t="e">
        <f t="shared" ca="1" si="108"/>
        <v>#REF!</v>
      </c>
      <c r="P56" s="75" t="e">
        <f t="shared" ca="1" si="109"/>
        <v>#REF!</v>
      </c>
      <c r="Q56" s="75" t="e">
        <f t="shared" ca="1" si="110"/>
        <v>#REF!</v>
      </c>
      <c r="R56" s="75" t="e">
        <f t="shared" ca="1" si="111"/>
        <v>#REF!</v>
      </c>
      <c r="S56" s="75" t="e">
        <f t="shared" ca="1" si="112"/>
        <v>#REF!</v>
      </c>
      <c r="T56" s="75" t="e">
        <f t="shared" ca="1" si="113"/>
        <v>#REF!</v>
      </c>
      <c r="U56" s="75" t="e">
        <f t="shared" ca="1" si="114"/>
        <v>#REF!</v>
      </c>
      <c r="V56" s="75" t="e">
        <f t="shared" ca="1" si="115"/>
        <v>#REF!</v>
      </c>
      <c r="W56" s="75" t="e">
        <f t="shared" ca="1" si="116"/>
        <v>#REF!</v>
      </c>
      <c r="X56" s="75" t="e">
        <f t="shared" ca="1" si="117"/>
        <v>#REF!</v>
      </c>
      <c r="Y56" s="75" t="e">
        <f t="shared" ca="1" si="118"/>
        <v>#REF!</v>
      </c>
      <c r="Z56" s="75" t="e">
        <f t="shared" ca="1" si="119"/>
        <v>#REF!</v>
      </c>
      <c r="AA56" s="75" t="e">
        <f t="shared" ca="1" si="120"/>
        <v>#REF!</v>
      </c>
      <c r="AB56" s="75" t="e">
        <f t="shared" ca="1" si="121"/>
        <v>#REF!</v>
      </c>
    </row>
    <row r="57" spans="1:28" ht="13.75" hidden="1" customHeight="1" x14ac:dyDescent="0.35">
      <c r="A57" s="43"/>
      <c r="B57" s="41" t="str">
        <f t="shared" si="1"/>
        <v/>
      </c>
      <c r="C57" s="78" t="s">
        <v>108</v>
      </c>
      <c r="D57" s="47" t="s">
        <v>91</v>
      </c>
      <c r="E57" s="75" t="e">
        <f t="shared" ca="1" si="98"/>
        <v>#REF!</v>
      </c>
      <c r="F57" s="75" t="e">
        <f t="shared" ca="1" si="99"/>
        <v>#REF!</v>
      </c>
      <c r="G57" s="75" t="e">
        <f t="shared" ca="1" si="100"/>
        <v>#REF!</v>
      </c>
      <c r="H57" s="75" t="e">
        <f t="shared" ca="1" si="101"/>
        <v>#REF!</v>
      </c>
      <c r="I57" s="75" t="e">
        <f t="shared" ca="1" si="102"/>
        <v>#REF!</v>
      </c>
      <c r="J57" s="75" t="e">
        <f t="shared" ca="1" si="103"/>
        <v>#REF!</v>
      </c>
      <c r="K57" s="75" t="e">
        <f t="shared" ca="1" si="104"/>
        <v>#REF!</v>
      </c>
      <c r="L57" s="75" t="e">
        <f t="shared" ca="1" si="105"/>
        <v>#REF!</v>
      </c>
      <c r="M57" s="75" t="e">
        <f t="shared" ca="1" si="106"/>
        <v>#REF!</v>
      </c>
      <c r="N57" s="75" t="e">
        <f t="shared" ca="1" si="107"/>
        <v>#REF!</v>
      </c>
      <c r="O57" s="75" t="e">
        <f t="shared" ca="1" si="108"/>
        <v>#REF!</v>
      </c>
      <c r="P57" s="75" t="e">
        <f t="shared" ca="1" si="109"/>
        <v>#REF!</v>
      </c>
      <c r="Q57" s="75" t="e">
        <f t="shared" ca="1" si="110"/>
        <v>#REF!</v>
      </c>
      <c r="R57" s="75" t="e">
        <f t="shared" ca="1" si="111"/>
        <v>#REF!</v>
      </c>
      <c r="S57" s="75" t="e">
        <f t="shared" ca="1" si="112"/>
        <v>#REF!</v>
      </c>
      <c r="T57" s="75" t="e">
        <f t="shared" ca="1" si="113"/>
        <v>#REF!</v>
      </c>
      <c r="U57" s="75" t="e">
        <f t="shared" ca="1" si="114"/>
        <v>#REF!</v>
      </c>
      <c r="V57" s="75" t="e">
        <f t="shared" ca="1" si="115"/>
        <v>#REF!</v>
      </c>
      <c r="W57" s="75" t="e">
        <f t="shared" ca="1" si="116"/>
        <v>#REF!</v>
      </c>
      <c r="X57" s="75" t="e">
        <f t="shared" ca="1" si="117"/>
        <v>#REF!</v>
      </c>
      <c r="Y57" s="75" t="e">
        <f t="shared" ca="1" si="118"/>
        <v>#REF!</v>
      </c>
      <c r="Z57" s="75" t="e">
        <f t="shared" ca="1" si="119"/>
        <v>#REF!</v>
      </c>
      <c r="AA57" s="75" t="e">
        <f t="shared" ca="1" si="120"/>
        <v>#REF!</v>
      </c>
      <c r="AB57" s="75" t="e">
        <f t="shared" ca="1" si="121"/>
        <v>#REF!</v>
      </c>
    </row>
    <row r="58" spans="1:28" s="18" customFormat="1" ht="56.25" customHeight="1" x14ac:dyDescent="0.35">
      <c r="A58" s="44"/>
      <c r="B58" s="41" t="str">
        <f t="shared" si="1"/>
        <v>F</v>
      </c>
      <c r="C58" s="69" t="s">
        <v>181</v>
      </c>
      <c r="D58" s="70"/>
      <c r="E58" s="70"/>
      <c r="F58" s="70"/>
      <c r="G58" s="70"/>
      <c r="H58" s="70"/>
      <c r="I58" s="70"/>
      <c r="J58" s="70"/>
      <c r="K58" s="70"/>
      <c r="L58" s="70"/>
      <c r="M58" s="70"/>
      <c r="N58" s="70"/>
      <c r="O58" s="70"/>
      <c r="P58" s="70"/>
      <c r="Q58" s="70"/>
      <c r="R58" s="70"/>
      <c r="S58" s="70"/>
      <c r="T58" s="70"/>
      <c r="U58" s="70"/>
      <c r="V58" s="70"/>
      <c r="W58" s="70"/>
      <c r="X58" s="70"/>
      <c r="Y58" s="71"/>
      <c r="Z58" s="71"/>
      <c r="AA58" s="71"/>
      <c r="AB58" s="72"/>
    </row>
    <row r="59" spans="1:28" s="18" customFormat="1" ht="56.25" customHeight="1" x14ac:dyDescent="0.35">
      <c r="A59" s="44"/>
      <c r="B59" s="41"/>
      <c r="C59" s="68" t="s">
        <v>38</v>
      </c>
      <c r="D59" s="51" t="s">
        <v>503</v>
      </c>
      <c r="E59" s="75" t="str">
        <f ca="1">INDIRECT(C59&amp;"!O16")</f>
        <v>Réduction élevée</v>
      </c>
      <c r="F59" s="75" t="str">
        <f ca="1">INDIRECT(C59&amp;"!A16")</f>
        <v>Réduction élevée</v>
      </c>
      <c r="G59" s="75" t="str">
        <f ca="1">INDIRECT(C59&amp;"!A18")</f>
        <v>Bon</v>
      </c>
      <c r="H59" s="75" t="str">
        <f ca="1">INDIRECT(C59&amp;"!A20")</f>
        <v>-Energie
- Transport</v>
      </c>
      <c r="I59" s="75" t="str">
        <f ca="1">INDIRECT(C59&amp;"!O14")</f>
        <v>Impact positif indirect
Suivant les projets accompagnés</v>
      </c>
      <c r="J59" s="75" t="str">
        <f ca="1">INDIRECT(C59&amp;"!A14")</f>
        <v>€ (en fonction du temps passé par les équipes et du soutien extérieur éventuel sollicité)</v>
      </c>
      <c r="K59" s="75" t="str">
        <f ca="1">INDIRECT(C59&amp;"!O18")</f>
        <v>Bonne</v>
      </c>
      <c r="L59" s="75">
        <f ca="1">INDIRECT(C59&amp;"!O20")</f>
        <v>0</v>
      </c>
      <c r="M59" s="75" t="str">
        <f ca="1">INDIRECT(C59&amp;"!e28")</f>
        <v>Définition du poste et mise en place</v>
      </c>
      <c r="N59" s="75" t="str">
        <f ca="1">INDIRECT(C59&amp;"!e29")</f>
        <v>Animation et suivi</v>
      </c>
      <c r="O59" s="75" t="str">
        <f ca="1">INDIRECT(C59&amp;"!e30")</f>
        <v>Animation et suivi</v>
      </c>
      <c r="P59" s="75" t="str">
        <f ca="1">INDIRECT(C59&amp;"!e31")</f>
        <v>Animation et suivi</v>
      </c>
      <c r="Q59" s="75" t="str">
        <f ca="1">INDIRECT(C59&amp;"!e32")</f>
        <v>Animation et suivi</v>
      </c>
      <c r="R59" s="75" t="str">
        <f ca="1">INDIRECT(C59&amp;"!e33")</f>
        <v>Animation et suivi</v>
      </c>
      <c r="S59" s="75">
        <f ca="1">INDIRECT(C59&amp;"!s28")</f>
        <v>0</v>
      </c>
      <c r="T59" s="75">
        <f ca="1">INDIRECT(C59&amp;"!s29")</f>
        <v>0</v>
      </c>
      <c r="U59" s="75">
        <f ca="1">INDIRECT(C59&amp;"!s30")</f>
        <v>0</v>
      </c>
      <c r="V59" s="75">
        <f ca="1">INDIRECT(C59&amp;"!s31")</f>
        <v>0</v>
      </c>
      <c r="W59" s="75">
        <f ca="1">INDIRECT(C59&amp;"!s32")</f>
        <v>0</v>
      </c>
      <c r="X59" s="75">
        <f ca="1">INDIRECT(C59&amp;"!s33")</f>
        <v>0</v>
      </c>
      <c r="Y59" s="75" t="str">
        <f ca="1">INDIRECT(C59&amp;"!k38")</f>
        <v>CCAM - Communes</v>
      </c>
      <c r="Z59" s="75">
        <f ca="1">INDIRECT(C59&amp;"!k39")</f>
        <v>0</v>
      </c>
      <c r="AA59" s="75" t="str">
        <f ca="1">INDIRECT(C59&amp;"!k40")</f>
        <v>Pays Haut Languedoc et Vignobles  ( mission DDTE)</v>
      </c>
      <c r="AB59" s="75">
        <f ca="1">INDIRECT(C59&amp;"!k41")</f>
        <v>0</v>
      </c>
    </row>
    <row r="60" spans="1:28" ht="126" x14ac:dyDescent="0.35">
      <c r="A60" s="43"/>
      <c r="B60" s="41" t="str">
        <f t="shared" si="1"/>
        <v/>
      </c>
      <c r="C60" s="68" t="s">
        <v>39</v>
      </c>
      <c r="D60" s="51" t="s">
        <v>476</v>
      </c>
      <c r="E60" s="75" t="str">
        <f ca="1">INDIRECT(C60&amp;"!O16")</f>
        <v>- Dépend des engagements présentés et des défis proposés</v>
      </c>
      <c r="F60" s="75" t="str">
        <f ca="1">INDIRECT(C60&amp;"!A16")</f>
        <v>- Dépend des engagements présentés et des défis proposés</v>
      </c>
      <c r="G60" s="75" t="str">
        <f ca="1">INDIRECT(C60&amp;"!A18")</f>
        <v>ND</v>
      </c>
      <c r="H60" s="75" t="str">
        <f ca="1">INDIRECT(C60&amp;"!A20")</f>
        <v>- Energie
- Eau
- Mobilités
- Agriculture</v>
      </c>
      <c r="I60" s="75" t="str">
        <f ca="1">INDIRECT(C60&amp;"!O14")</f>
        <v>- Action mutualisable avec la communication institutionnelle déjà en place
- Renforce l'implication des acteurs dans le suivi et favorise la communication indirecte</v>
      </c>
      <c r="J60" s="75" t="str">
        <f ca="1">INDIRECT(C60&amp;"!A14")</f>
        <v>- Impressions: €
- Distribution: €
- Evènements: €€</v>
      </c>
      <c r="K60" s="75" t="str">
        <f ca="1">INDIRECT(C60&amp;"!O18")</f>
        <v>Bonne</v>
      </c>
      <c r="L60" s="75">
        <f ca="1">INDIRECT(C60&amp;"!O20")</f>
        <v>0</v>
      </c>
      <c r="M60" s="75" t="str">
        <f ca="1">INDIRECT(C60&amp;"!e28")</f>
        <v>Organiser et coordonner</v>
      </c>
      <c r="N60" s="75" t="str">
        <f ca="1">INDIRECT(C60&amp;"!e29")</f>
        <v>Passer à l'action &amp; communication</v>
      </c>
      <c r="O60" s="75" t="str">
        <f ca="1">INDIRECT(C60&amp;"!e30")</f>
        <v>Passer à l'action &amp; communication</v>
      </c>
      <c r="P60" s="75" t="str">
        <f ca="1">INDIRECT(C60&amp;"!e31")</f>
        <v>Passer à l'action &amp; communication</v>
      </c>
      <c r="Q60" s="75" t="str">
        <f ca="1">INDIRECT(C60&amp;"!e32")</f>
        <v>Passer à l'action &amp; communication</v>
      </c>
      <c r="R60" s="75" t="str">
        <f ca="1">INDIRECT(C60&amp;"!e33")</f>
        <v>Passer à l'action &amp; communication</v>
      </c>
      <c r="S60" s="75">
        <f ca="1">INDIRECT(C60&amp;"!s28")</f>
        <v>0</v>
      </c>
      <c r="T60" s="75">
        <f ca="1">INDIRECT(C60&amp;"!s29")</f>
        <v>0</v>
      </c>
      <c r="U60" s="75">
        <f ca="1">INDIRECT(C60&amp;"!s30")</f>
        <v>0</v>
      </c>
      <c r="V60" s="75">
        <f ca="1">INDIRECT(C60&amp;"!s31")</f>
        <v>0</v>
      </c>
      <c r="W60" s="75">
        <f ca="1">INDIRECT(C60&amp;"!s32")</f>
        <v>0</v>
      </c>
      <c r="X60" s="75">
        <f ca="1">INDIRECT(C60&amp;"!s33")</f>
        <v>0</v>
      </c>
      <c r="Y60" s="75" t="str">
        <f ca="1">INDIRECT(C60&amp;"!k38")</f>
        <v>CCAM - Communes - PHLV</v>
      </c>
      <c r="Z60" s="75" t="str">
        <f ca="1">INDIRECT(C60&amp;"!k39")</f>
        <v xml:space="preserve">Services administratif et communication </v>
      </c>
      <c r="AA60" s="75" t="str">
        <f ca="1">INDIRECT(C60&amp;"!k40")</f>
        <v>PHLV – Associations locales - Conseil de développement</v>
      </c>
      <c r="AB60" s="75" t="str">
        <f ca="1">INDIRECT(C60&amp;"!k41")</f>
        <v>ADEME – Département – Europe</v>
      </c>
    </row>
    <row r="61" spans="1:28" ht="55.75" hidden="1" customHeight="1" x14ac:dyDescent="0.35">
      <c r="A61" s="43"/>
      <c r="B61" s="41" t="str">
        <f t="shared" si="1"/>
        <v/>
      </c>
      <c r="C61" s="48" t="s">
        <v>39</v>
      </c>
      <c r="D61" s="51" t="s">
        <v>188</v>
      </c>
      <c r="E61" s="75" t="str">
        <f t="shared" ref="E61:E69" ca="1" si="122">INDIRECT(C61&amp;"!O16")</f>
        <v>- Dépend des engagements présentés et des défis proposés</v>
      </c>
      <c r="F61" s="75" t="str">
        <f t="shared" ref="F61:F69" ca="1" si="123">INDIRECT(C61&amp;"!A16")</f>
        <v>- Dépend des engagements présentés et des défis proposés</v>
      </c>
      <c r="G61" s="75" t="str">
        <f t="shared" ref="G61:G69" ca="1" si="124">INDIRECT(C61&amp;"!A18")</f>
        <v>ND</v>
      </c>
      <c r="H61" s="75" t="e">
        <f t="array" ref="H61">- Eau</f>
        <v>#NAME?</v>
      </c>
      <c r="I61" s="75" t="str">
        <f t="shared" ref="I61:I69" ca="1" si="125">INDIRECT(C61&amp;"!O14")</f>
        <v>- Action mutualisable avec la communication institutionnelle déjà en place
- Renforce l'implication des acteurs dans le suivi et favorise la communication indirecte</v>
      </c>
      <c r="J61" s="75" t="str">
        <f t="shared" ref="J61:J69" ca="1" si="126">INDIRECT(C61&amp;"!A14")</f>
        <v>- Impressions: €
- Distribution: €
- Evènements: €€</v>
      </c>
      <c r="K61" s="75" t="str">
        <f t="shared" ref="K61:K69" ca="1" si="127">INDIRECT(C61&amp;"!O18")</f>
        <v>Bonne</v>
      </c>
      <c r="L61" s="75">
        <f t="shared" ref="L61:L69" ca="1" si="128">INDIRECT(C61&amp;"!O20")</f>
        <v>0</v>
      </c>
      <c r="M61" s="75" t="str">
        <f t="shared" ref="M61:M69" ca="1" si="129">INDIRECT(C61&amp;"!e28")</f>
        <v>Organiser et coordonner</v>
      </c>
      <c r="N61" s="75" t="str">
        <f t="shared" ref="N61:N69" ca="1" si="130">INDIRECT(C61&amp;"!e29")</f>
        <v>Passer à l'action &amp; communication</v>
      </c>
      <c r="O61" s="75" t="str">
        <f t="shared" ref="O61:O69" ca="1" si="131">INDIRECT(C61&amp;"!e30")</f>
        <v>Passer à l'action &amp; communication</v>
      </c>
      <c r="P61" s="75" t="str">
        <f t="shared" ref="P61:P69" ca="1" si="132">INDIRECT(C61&amp;"!e31")</f>
        <v>Passer à l'action &amp; communication</v>
      </c>
      <c r="Q61" s="75" t="str">
        <f t="shared" ref="Q61:Q69" ca="1" si="133">INDIRECT(C61&amp;"!e32")</f>
        <v>Passer à l'action &amp; communication</v>
      </c>
      <c r="R61" s="75" t="str">
        <f t="shared" ref="R61:R69" ca="1" si="134">INDIRECT(C61&amp;"!e33")</f>
        <v>Passer à l'action &amp; communication</v>
      </c>
      <c r="S61" s="75">
        <f t="shared" ref="S61:S69" ca="1" si="135">INDIRECT(C61&amp;"!s28")</f>
        <v>0</v>
      </c>
      <c r="T61" s="75">
        <f t="shared" ref="T61:T69" ca="1" si="136">INDIRECT(C61&amp;"!s29")</f>
        <v>0</v>
      </c>
      <c r="U61" s="75">
        <f t="shared" ref="U61:U69" ca="1" si="137">INDIRECT(C61&amp;"!s30")</f>
        <v>0</v>
      </c>
      <c r="V61" s="75">
        <f t="shared" ref="V61:V69" ca="1" si="138">INDIRECT(C61&amp;"!s31")</f>
        <v>0</v>
      </c>
      <c r="W61" s="75">
        <f t="shared" ref="W61:W69" ca="1" si="139">INDIRECT(C61&amp;"!s32")</f>
        <v>0</v>
      </c>
      <c r="X61" s="75">
        <f t="shared" ref="X61:X69" ca="1" si="140">INDIRECT(C61&amp;"!s33")</f>
        <v>0</v>
      </c>
      <c r="Y61" s="75" t="str">
        <f t="shared" ref="Y61:Y69" ca="1" si="141">INDIRECT(C61&amp;"!k38")</f>
        <v>CCAM - Communes - PHLV</v>
      </c>
      <c r="Z61" s="75" t="str">
        <f t="shared" ref="Z61:Z69" ca="1" si="142">INDIRECT(C61&amp;"!k39")</f>
        <v xml:space="preserve">Services administratif et communication </v>
      </c>
      <c r="AA61" s="75" t="str">
        <f t="shared" ref="AA61:AA69" ca="1" si="143">INDIRECT(C61&amp;"!k40")</f>
        <v>PHLV – Associations locales - Conseil de développement</v>
      </c>
      <c r="AB61" s="75" t="str">
        <f t="shared" ref="AB61:AB69" ca="1" si="144">INDIRECT(C61&amp;"!k41")</f>
        <v>ADEME – Département – Europe</v>
      </c>
    </row>
    <row r="62" spans="1:28" ht="55.75" hidden="1" customHeight="1" x14ac:dyDescent="0.35">
      <c r="A62" s="43"/>
      <c r="B62" s="41" t="str">
        <f t="shared" si="1"/>
        <v/>
      </c>
      <c r="C62" s="68" t="s">
        <v>40</v>
      </c>
      <c r="D62" s="51" t="s">
        <v>91</v>
      </c>
      <c r="E62" s="75" t="e">
        <f t="shared" ca="1" si="122"/>
        <v>#REF!</v>
      </c>
      <c r="F62" s="75" t="e">
        <f t="shared" ca="1" si="123"/>
        <v>#REF!</v>
      </c>
      <c r="G62" s="75" t="e">
        <f t="shared" ca="1" si="124"/>
        <v>#REF!</v>
      </c>
      <c r="H62" s="75" t="e">
        <f t="array" ref="H62">- Mobilités</f>
        <v>#NAME?</v>
      </c>
      <c r="I62" s="75" t="e">
        <f t="shared" ca="1" si="125"/>
        <v>#REF!</v>
      </c>
      <c r="J62" s="75" t="e">
        <f t="shared" ca="1" si="126"/>
        <v>#REF!</v>
      </c>
      <c r="K62" s="75" t="e">
        <f t="shared" ca="1" si="127"/>
        <v>#REF!</v>
      </c>
      <c r="L62" s="75" t="e">
        <f t="shared" ca="1" si="128"/>
        <v>#REF!</v>
      </c>
      <c r="M62" s="75" t="e">
        <f t="shared" ca="1" si="129"/>
        <v>#REF!</v>
      </c>
      <c r="N62" s="75" t="e">
        <f t="shared" ca="1" si="130"/>
        <v>#REF!</v>
      </c>
      <c r="O62" s="75" t="e">
        <f t="shared" ca="1" si="131"/>
        <v>#REF!</v>
      </c>
      <c r="P62" s="75" t="e">
        <f t="shared" ca="1" si="132"/>
        <v>#REF!</v>
      </c>
      <c r="Q62" s="75" t="e">
        <f t="shared" ca="1" si="133"/>
        <v>#REF!</v>
      </c>
      <c r="R62" s="75" t="e">
        <f t="shared" ca="1" si="134"/>
        <v>#REF!</v>
      </c>
      <c r="S62" s="75" t="e">
        <f t="shared" ca="1" si="135"/>
        <v>#REF!</v>
      </c>
      <c r="T62" s="75" t="e">
        <f t="shared" ca="1" si="136"/>
        <v>#REF!</v>
      </c>
      <c r="U62" s="75" t="e">
        <f t="shared" ca="1" si="137"/>
        <v>#REF!</v>
      </c>
      <c r="V62" s="75" t="e">
        <f t="shared" ca="1" si="138"/>
        <v>#REF!</v>
      </c>
      <c r="W62" s="75" t="e">
        <f t="shared" ca="1" si="139"/>
        <v>#REF!</v>
      </c>
      <c r="X62" s="75" t="e">
        <f t="shared" ca="1" si="140"/>
        <v>#REF!</v>
      </c>
      <c r="Y62" s="75" t="e">
        <f t="shared" ca="1" si="141"/>
        <v>#REF!</v>
      </c>
      <c r="Z62" s="75" t="e">
        <f t="shared" ca="1" si="142"/>
        <v>#REF!</v>
      </c>
      <c r="AA62" s="75" t="e">
        <f t="shared" ca="1" si="143"/>
        <v>#REF!</v>
      </c>
      <c r="AB62" s="75" t="e">
        <f t="shared" ca="1" si="144"/>
        <v>#REF!</v>
      </c>
    </row>
    <row r="63" spans="1:28" ht="55.75" hidden="1" customHeight="1" x14ac:dyDescent="0.35">
      <c r="A63" s="43"/>
      <c r="B63" s="41" t="str">
        <f t="shared" si="1"/>
        <v/>
      </c>
      <c r="C63" s="48" t="s">
        <v>57</v>
      </c>
      <c r="D63" s="51" t="s">
        <v>91</v>
      </c>
      <c r="E63" s="75" t="e">
        <f t="shared" ca="1" si="122"/>
        <v>#REF!</v>
      </c>
      <c r="F63" s="75" t="e">
        <f t="shared" ca="1" si="123"/>
        <v>#REF!</v>
      </c>
      <c r="G63" s="75" t="e">
        <f t="shared" ca="1" si="124"/>
        <v>#REF!</v>
      </c>
      <c r="H63" s="75" t="e">
        <f t="array" ref="H63">- Agriculture</f>
        <v>#NAME?</v>
      </c>
      <c r="I63" s="75" t="e">
        <f t="shared" ca="1" si="125"/>
        <v>#REF!</v>
      </c>
      <c r="J63" s="75" t="e">
        <f t="shared" ca="1" si="126"/>
        <v>#REF!</v>
      </c>
      <c r="K63" s="75" t="e">
        <f t="shared" ca="1" si="127"/>
        <v>#REF!</v>
      </c>
      <c r="L63" s="75" t="e">
        <f t="shared" ca="1" si="128"/>
        <v>#REF!</v>
      </c>
      <c r="M63" s="75" t="e">
        <f t="shared" ca="1" si="129"/>
        <v>#REF!</v>
      </c>
      <c r="N63" s="75" t="e">
        <f t="shared" ca="1" si="130"/>
        <v>#REF!</v>
      </c>
      <c r="O63" s="75" t="e">
        <f t="shared" ca="1" si="131"/>
        <v>#REF!</v>
      </c>
      <c r="P63" s="75" t="e">
        <f t="shared" ca="1" si="132"/>
        <v>#REF!</v>
      </c>
      <c r="Q63" s="75" t="e">
        <f t="shared" ca="1" si="133"/>
        <v>#REF!</v>
      </c>
      <c r="R63" s="75" t="e">
        <f t="shared" ca="1" si="134"/>
        <v>#REF!</v>
      </c>
      <c r="S63" s="75" t="e">
        <f t="shared" ca="1" si="135"/>
        <v>#REF!</v>
      </c>
      <c r="T63" s="75" t="e">
        <f t="shared" ca="1" si="136"/>
        <v>#REF!</v>
      </c>
      <c r="U63" s="75" t="e">
        <f t="shared" ca="1" si="137"/>
        <v>#REF!</v>
      </c>
      <c r="V63" s="75" t="e">
        <f t="shared" ca="1" si="138"/>
        <v>#REF!</v>
      </c>
      <c r="W63" s="75" t="e">
        <f t="shared" ca="1" si="139"/>
        <v>#REF!</v>
      </c>
      <c r="X63" s="75" t="e">
        <f t="shared" ca="1" si="140"/>
        <v>#REF!</v>
      </c>
      <c r="Y63" s="75" t="e">
        <f t="shared" ca="1" si="141"/>
        <v>#REF!</v>
      </c>
      <c r="Z63" s="75" t="e">
        <f t="shared" ca="1" si="142"/>
        <v>#REF!</v>
      </c>
      <c r="AA63" s="75" t="e">
        <f t="shared" ca="1" si="143"/>
        <v>#REF!</v>
      </c>
      <c r="AB63" s="75" t="e">
        <f t="shared" ca="1" si="144"/>
        <v>#REF!</v>
      </c>
    </row>
    <row r="64" spans="1:28" ht="55.75" hidden="1" customHeight="1" x14ac:dyDescent="0.35">
      <c r="A64" s="43"/>
      <c r="B64" s="41" t="str">
        <f t="shared" si="1"/>
        <v/>
      </c>
      <c r="C64" s="68" t="s">
        <v>109</v>
      </c>
      <c r="D64" s="51" t="s">
        <v>91</v>
      </c>
      <c r="E64" s="75" t="e">
        <f t="shared" ca="1" si="122"/>
        <v>#REF!</v>
      </c>
      <c r="F64" s="75" t="e">
        <f t="shared" ca="1" si="123"/>
        <v>#REF!</v>
      </c>
      <c r="G64" s="75" t="e">
        <f t="shared" ca="1" si="124"/>
        <v>#REF!</v>
      </c>
      <c r="H64" s="75" t="e">
        <f t="shared" ref="H64:H69" ca="1" si="145">INDIRECT(C64&amp;"!A20")</f>
        <v>#REF!</v>
      </c>
      <c r="I64" s="75" t="e">
        <f t="shared" ca="1" si="125"/>
        <v>#REF!</v>
      </c>
      <c r="J64" s="75" t="e">
        <f t="shared" ca="1" si="126"/>
        <v>#REF!</v>
      </c>
      <c r="K64" s="75" t="e">
        <f t="shared" ca="1" si="127"/>
        <v>#REF!</v>
      </c>
      <c r="L64" s="75" t="e">
        <f t="shared" ca="1" si="128"/>
        <v>#REF!</v>
      </c>
      <c r="M64" s="75" t="e">
        <f t="shared" ca="1" si="129"/>
        <v>#REF!</v>
      </c>
      <c r="N64" s="75" t="e">
        <f t="shared" ca="1" si="130"/>
        <v>#REF!</v>
      </c>
      <c r="O64" s="75" t="e">
        <f t="shared" ca="1" si="131"/>
        <v>#REF!</v>
      </c>
      <c r="P64" s="75" t="e">
        <f t="shared" ca="1" si="132"/>
        <v>#REF!</v>
      </c>
      <c r="Q64" s="75" t="e">
        <f t="shared" ca="1" si="133"/>
        <v>#REF!</v>
      </c>
      <c r="R64" s="75" t="e">
        <f t="shared" ca="1" si="134"/>
        <v>#REF!</v>
      </c>
      <c r="S64" s="75" t="e">
        <f t="shared" ca="1" si="135"/>
        <v>#REF!</v>
      </c>
      <c r="T64" s="75" t="e">
        <f t="shared" ca="1" si="136"/>
        <v>#REF!</v>
      </c>
      <c r="U64" s="75" t="e">
        <f t="shared" ca="1" si="137"/>
        <v>#REF!</v>
      </c>
      <c r="V64" s="75" t="e">
        <f t="shared" ca="1" si="138"/>
        <v>#REF!</v>
      </c>
      <c r="W64" s="75" t="e">
        <f t="shared" ca="1" si="139"/>
        <v>#REF!</v>
      </c>
      <c r="X64" s="75" t="e">
        <f t="shared" ca="1" si="140"/>
        <v>#REF!</v>
      </c>
      <c r="Y64" s="75" t="e">
        <f t="shared" ca="1" si="141"/>
        <v>#REF!</v>
      </c>
      <c r="Z64" s="75" t="e">
        <f t="shared" ca="1" si="142"/>
        <v>#REF!</v>
      </c>
      <c r="AA64" s="75" t="e">
        <f t="shared" ca="1" si="143"/>
        <v>#REF!</v>
      </c>
      <c r="AB64" s="75" t="e">
        <f t="shared" ca="1" si="144"/>
        <v>#REF!</v>
      </c>
    </row>
    <row r="65" spans="1:143" ht="55.75" hidden="1" customHeight="1" x14ac:dyDescent="0.35">
      <c r="A65" s="43"/>
      <c r="B65" s="41" t="str">
        <f t="shared" si="1"/>
        <v/>
      </c>
      <c r="C65" s="48" t="s">
        <v>110</v>
      </c>
      <c r="D65" s="51" t="s">
        <v>91</v>
      </c>
      <c r="E65" s="75" t="e">
        <f t="shared" ca="1" si="122"/>
        <v>#REF!</v>
      </c>
      <c r="F65" s="75" t="e">
        <f t="shared" ca="1" si="123"/>
        <v>#REF!</v>
      </c>
      <c r="G65" s="75" t="e">
        <f t="shared" ca="1" si="124"/>
        <v>#REF!</v>
      </c>
      <c r="H65" s="75" t="e">
        <f t="shared" ca="1" si="145"/>
        <v>#REF!</v>
      </c>
      <c r="I65" s="75" t="e">
        <f t="shared" ca="1" si="125"/>
        <v>#REF!</v>
      </c>
      <c r="J65" s="75" t="e">
        <f t="shared" ca="1" si="126"/>
        <v>#REF!</v>
      </c>
      <c r="K65" s="75" t="e">
        <f t="shared" ca="1" si="127"/>
        <v>#REF!</v>
      </c>
      <c r="L65" s="75" t="e">
        <f t="shared" ca="1" si="128"/>
        <v>#REF!</v>
      </c>
      <c r="M65" s="75" t="e">
        <f t="shared" ca="1" si="129"/>
        <v>#REF!</v>
      </c>
      <c r="N65" s="75" t="e">
        <f t="shared" ca="1" si="130"/>
        <v>#REF!</v>
      </c>
      <c r="O65" s="75" t="e">
        <f t="shared" ca="1" si="131"/>
        <v>#REF!</v>
      </c>
      <c r="P65" s="75" t="e">
        <f t="shared" ca="1" si="132"/>
        <v>#REF!</v>
      </c>
      <c r="Q65" s="75" t="e">
        <f t="shared" ca="1" si="133"/>
        <v>#REF!</v>
      </c>
      <c r="R65" s="75" t="e">
        <f t="shared" ca="1" si="134"/>
        <v>#REF!</v>
      </c>
      <c r="S65" s="75" t="e">
        <f t="shared" ca="1" si="135"/>
        <v>#REF!</v>
      </c>
      <c r="T65" s="75" t="e">
        <f t="shared" ca="1" si="136"/>
        <v>#REF!</v>
      </c>
      <c r="U65" s="75" t="e">
        <f t="shared" ca="1" si="137"/>
        <v>#REF!</v>
      </c>
      <c r="V65" s="75" t="e">
        <f t="shared" ca="1" si="138"/>
        <v>#REF!</v>
      </c>
      <c r="W65" s="75" t="e">
        <f t="shared" ca="1" si="139"/>
        <v>#REF!</v>
      </c>
      <c r="X65" s="75" t="e">
        <f t="shared" ca="1" si="140"/>
        <v>#REF!</v>
      </c>
      <c r="Y65" s="75" t="e">
        <f t="shared" ca="1" si="141"/>
        <v>#REF!</v>
      </c>
      <c r="Z65" s="75" t="e">
        <f t="shared" ca="1" si="142"/>
        <v>#REF!</v>
      </c>
      <c r="AA65" s="75" t="e">
        <f t="shared" ca="1" si="143"/>
        <v>#REF!</v>
      </c>
      <c r="AB65" s="75" t="e">
        <f t="shared" ca="1" si="144"/>
        <v>#REF!</v>
      </c>
    </row>
    <row r="66" spans="1:143" ht="55.75" hidden="1" customHeight="1" x14ac:dyDescent="0.35">
      <c r="A66" s="43"/>
      <c r="B66" s="41" t="str">
        <f t="shared" si="1"/>
        <v/>
      </c>
      <c r="C66" s="68" t="s">
        <v>111</v>
      </c>
      <c r="D66" s="51" t="s">
        <v>91</v>
      </c>
      <c r="E66" s="75" t="e">
        <f t="shared" ca="1" si="122"/>
        <v>#REF!</v>
      </c>
      <c r="F66" s="75" t="e">
        <f t="shared" ca="1" si="123"/>
        <v>#REF!</v>
      </c>
      <c r="G66" s="75" t="e">
        <f t="shared" ca="1" si="124"/>
        <v>#REF!</v>
      </c>
      <c r="H66" s="75" t="e">
        <f t="shared" ca="1" si="145"/>
        <v>#REF!</v>
      </c>
      <c r="I66" s="75" t="e">
        <f t="shared" ca="1" si="125"/>
        <v>#REF!</v>
      </c>
      <c r="J66" s="75" t="e">
        <f t="shared" ca="1" si="126"/>
        <v>#REF!</v>
      </c>
      <c r="K66" s="75" t="e">
        <f t="shared" ca="1" si="127"/>
        <v>#REF!</v>
      </c>
      <c r="L66" s="75" t="e">
        <f t="shared" ca="1" si="128"/>
        <v>#REF!</v>
      </c>
      <c r="M66" s="75" t="e">
        <f t="shared" ca="1" si="129"/>
        <v>#REF!</v>
      </c>
      <c r="N66" s="75" t="e">
        <f t="shared" ca="1" si="130"/>
        <v>#REF!</v>
      </c>
      <c r="O66" s="75" t="e">
        <f t="shared" ca="1" si="131"/>
        <v>#REF!</v>
      </c>
      <c r="P66" s="75" t="e">
        <f t="shared" ca="1" si="132"/>
        <v>#REF!</v>
      </c>
      <c r="Q66" s="75" t="e">
        <f t="shared" ca="1" si="133"/>
        <v>#REF!</v>
      </c>
      <c r="R66" s="75" t="e">
        <f t="shared" ca="1" si="134"/>
        <v>#REF!</v>
      </c>
      <c r="S66" s="75" t="e">
        <f t="shared" ca="1" si="135"/>
        <v>#REF!</v>
      </c>
      <c r="T66" s="75" t="e">
        <f t="shared" ca="1" si="136"/>
        <v>#REF!</v>
      </c>
      <c r="U66" s="75" t="e">
        <f t="shared" ca="1" si="137"/>
        <v>#REF!</v>
      </c>
      <c r="V66" s="75" t="e">
        <f t="shared" ca="1" si="138"/>
        <v>#REF!</v>
      </c>
      <c r="W66" s="75" t="e">
        <f t="shared" ca="1" si="139"/>
        <v>#REF!</v>
      </c>
      <c r="X66" s="75" t="e">
        <f t="shared" ca="1" si="140"/>
        <v>#REF!</v>
      </c>
      <c r="Y66" s="75" t="e">
        <f t="shared" ca="1" si="141"/>
        <v>#REF!</v>
      </c>
      <c r="Z66" s="75" t="e">
        <f t="shared" ca="1" si="142"/>
        <v>#REF!</v>
      </c>
      <c r="AA66" s="75" t="e">
        <f t="shared" ca="1" si="143"/>
        <v>#REF!</v>
      </c>
      <c r="AB66" s="75" t="e">
        <f t="shared" ca="1" si="144"/>
        <v>#REF!</v>
      </c>
    </row>
    <row r="67" spans="1:143" ht="55.75" hidden="1" customHeight="1" x14ac:dyDescent="0.35">
      <c r="A67" s="43"/>
      <c r="B67" s="41" t="str">
        <f t="shared" si="1"/>
        <v/>
      </c>
      <c r="C67" s="48" t="s">
        <v>112</v>
      </c>
      <c r="D67" s="51" t="s">
        <v>91</v>
      </c>
      <c r="E67" s="75" t="e">
        <f t="shared" ca="1" si="122"/>
        <v>#REF!</v>
      </c>
      <c r="F67" s="75" t="e">
        <f t="shared" ca="1" si="123"/>
        <v>#REF!</v>
      </c>
      <c r="G67" s="75" t="e">
        <f t="shared" ca="1" si="124"/>
        <v>#REF!</v>
      </c>
      <c r="H67" s="75" t="e">
        <f t="shared" ca="1" si="145"/>
        <v>#REF!</v>
      </c>
      <c r="I67" s="75" t="e">
        <f t="shared" ca="1" si="125"/>
        <v>#REF!</v>
      </c>
      <c r="J67" s="75" t="e">
        <f t="shared" ca="1" si="126"/>
        <v>#REF!</v>
      </c>
      <c r="K67" s="75" t="e">
        <f t="shared" ca="1" si="127"/>
        <v>#REF!</v>
      </c>
      <c r="L67" s="75" t="e">
        <f t="shared" ca="1" si="128"/>
        <v>#REF!</v>
      </c>
      <c r="M67" s="75" t="e">
        <f t="shared" ca="1" si="129"/>
        <v>#REF!</v>
      </c>
      <c r="N67" s="75" t="e">
        <f t="shared" ca="1" si="130"/>
        <v>#REF!</v>
      </c>
      <c r="O67" s="75" t="e">
        <f t="shared" ca="1" si="131"/>
        <v>#REF!</v>
      </c>
      <c r="P67" s="75" t="e">
        <f t="shared" ca="1" si="132"/>
        <v>#REF!</v>
      </c>
      <c r="Q67" s="75" t="e">
        <f t="shared" ca="1" si="133"/>
        <v>#REF!</v>
      </c>
      <c r="R67" s="75" t="e">
        <f t="shared" ca="1" si="134"/>
        <v>#REF!</v>
      </c>
      <c r="S67" s="75" t="e">
        <f t="shared" ca="1" si="135"/>
        <v>#REF!</v>
      </c>
      <c r="T67" s="75" t="e">
        <f t="shared" ca="1" si="136"/>
        <v>#REF!</v>
      </c>
      <c r="U67" s="75" t="e">
        <f t="shared" ca="1" si="137"/>
        <v>#REF!</v>
      </c>
      <c r="V67" s="75" t="e">
        <f t="shared" ca="1" si="138"/>
        <v>#REF!</v>
      </c>
      <c r="W67" s="75" t="e">
        <f t="shared" ca="1" si="139"/>
        <v>#REF!</v>
      </c>
      <c r="X67" s="75" t="e">
        <f t="shared" ca="1" si="140"/>
        <v>#REF!</v>
      </c>
      <c r="Y67" s="75" t="e">
        <f t="shared" ca="1" si="141"/>
        <v>#REF!</v>
      </c>
      <c r="Z67" s="75" t="e">
        <f t="shared" ca="1" si="142"/>
        <v>#REF!</v>
      </c>
      <c r="AA67" s="75" t="e">
        <f t="shared" ca="1" si="143"/>
        <v>#REF!</v>
      </c>
      <c r="AB67" s="75" t="e">
        <f t="shared" ca="1" si="144"/>
        <v>#REF!</v>
      </c>
    </row>
    <row r="68" spans="1:143" ht="5" customHeight="1" x14ac:dyDescent="0.35">
      <c r="A68" s="43"/>
      <c r="B68" s="41" t="str">
        <f t="shared" si="1"/>
        <v/>
      </c>
      <c r="C68" s="68" t="s">
        <v>113</v>
      </c>
      <c r="D68" s="51" t="s">
        <v>91</v>
      </c>
      <c r="E68" s="75" t="e">
        <f t="shared" ca="1" si="122"/>
        <v>#REF!</v>
      </c>
      <c r="F68" s="75" t="e">
        <f t="shared" ca="1" si="123"/>
        <v>#REF!</v>
      </c>
      <c r="G68" s="75" t="e">
        <f t="shared" ca="1" si="124"/>
        <v>#REF!</v>
      </c>
      <c r="H68" s="75" t="e">
        <f t="shared" ca="1" si="145"/>
        <v>#REF!</v>
      </c>
      <c r="I68" s="75" t="e">
        <f t="shared" ca="1" si="125"/>
        <v>#REF!</v>
      </c>
      <c r="J68" s="75" t="e">
        <f t="shared" ca="1" si="126"/>
        <v>#REF!</v>
      </c>
      <c r="K68" s="75" t="e">
        <f t="shared" ca="1" si="127"/>
        <v>#REF!</v>
      </c>
      <c r="L68" s="75" t="e">
        <f t="shared" ca="1" si="128"/>
        <v>#REF!</v>
      </c>
      <c r="M68" s="75" t="e">
        <f t="shared" ca="1" si="129"/>
        <v>#REF!</v>
      </c>
      <c r="N68" s="75" t="e">
        <f t="shared" ca="1" si="130"/>
        <v>#REF!</v>
      </c>
      <c r="O68" s="75" t="e">
        <f t="shared" ca="1" si="131"/>
        <v>#REF!</v>
      </c>
      <c r="P68" s="75" t="e">
        <f t="shared" ca="1" si="132"/>
        <v>#REF!</v>
      </c>
      <c r="Q68" s="75" t="e">
        <f t="shared" ca="1" si="133"/>
        <v>#REF!</v>
      </c>
      <c r="R68" s="75" t="e">
        <f t="shared" ca="1" si="134"/>
        <v>#REF!</v>
      </c>
      <c r="S68" s="75" t="e">
        <f t="shared" ca="1" si="135"/>
        <v>#REF!</v>
      </c>
      <c r="T68" s="75" t="e">
        <f t="shared" ca="1" si="136"/>
        <v>#REF!</v>
      </c>
      <c r="U68" s="75" t="e">
        <f t="shared" ca="1" si="137"/>
        <v>#REF!</v>
      </c>
      <c r="V68" s="75" t="e">
        <f t="shared" ca="1" si="138"/>
        <v>#REF!</v>
      </c>
      <c r="W68" s="75" t="e">
        <f t="shared" ca="1" si="139"/>
        <v>#REF!</v>
      </c>
      <c r="X68" s="75" t="e">
        <f t="shared" ca="1" si="140"/>
        <v>#REF!</v>
      </c>
      <c r="Y68" s="75" t="e">
        <f t="shared" ca="1" si="141"/>
        <v>#REF!</v>
      </c>
      <c r="Z68" s="75" t="e">
        <f t="shared" ca="1" si="142"/>
        <v>#REF!</v>
      </c>
      <c r="AA68" s="75" t="e">
        <f t="shared" ca="1" si="143"/>
        <v>#REF!</v>
      </c>
      <c r="AB68" s="75" t="e">
        <f t="shared" ca="1" si="144"/>
        <v>#REF!</v>
      </c>
    </row>
    <row r="69" spans="1:143" ht="67.5" hidden="1" customHeight="1" x14ac:dyDescent="0.35">
      <c r="A69" s="43"/>
      <c r="B69" s="41" t="str">
        <f>MID(C69,5,1)</f>
        <v/>
      </c>
      <c r="C69" s="48" t="s">
        <v>114</v>
      </c>
      <c r="D69" s="51" t="s">
        <v>91</v>
      </c>
      <c r="E69" s="75" t="e">
        <f t="shared" ca="1" si="122"/>
        <v>#REF!</v>
      </c>
      <c r="F69" s="75" t="e">
        <f t="shared" ca="1" si="123"/>
        <v>#REF!</v>
      </c>
      <c r="G69" s="75" t="e">
        <f t="shared" ca="1" si="124"/>
        <v>#REF!</v>
      </c>
      <c r="H69" s="75" t="e">
        <f t="shared" ca="1" si="145"/>
        <v>#REF!</v>
      </c>
      <c r="I69" s="75" t="e">
        <f t="shared" ca="1" si="125"/>
        <v>#REF!</v>
      </c>
      <c r="J69" s="75" t="e">
        <f t="shared" ca="1" si="126"/>
        <v>#REF!</v>
      </c>
      <c r="K69" s="75" t="e">
        <f t="shared" ca="1" si="127"/>
        <v>#REF!</v>
      </c>
      <c r="L69" s="75" t="e">
        <f t="shared" ca="1" si="128"/>
        <v>#REF!</v>
      </c>
      <c r="M69" s="75" t="e">
        <f t="shared" ca="1" si="129"/>
        <v>#REF!</v>
      </c>
      <c r="N69" s="75" t="e">
        <f t="shared" ca="1" si="130"/>
        <v>#REF!</v>
      </c>
      <c r="O69" s="75" t="e">
        <f t="shared" ca="1" si="131"/>
        <v>#REF!</v>
      </c>
      <c r="P69" s="75" t="e">
        <f t="shared" ca="1" si="132"/>
        <v>#REF!</v>
      </c>
      <c r="Q69" s="75" t="e">
        <f t="shared" ca="1" si="133"/>
        <v>#REF!</v>
      </c>
      <c r="R69" s="75" t="e">
        <f t="shared" ca="1" si="134"/>
        <v>#REF!</v>
      </c>
      <c r="S69" s="75" t="e">
        <f t="shared" ca="1" si="135"/>
        <v>#REF!</v>
      </c>
      <c r="T69" s="75" t="e">
        <f t="shared" ca="1" si="136"/>
        <v>#REF!</v>
      </c>
      <c r="U69" s="75" t="e">
        <f t="shared" ca="1" si="137"/>
        <v>#REF!</v>
      </c>
      <c r="V69" s="75" t="e">
        <f t="shared" ca="1" si="138"/>
        <v>#REF!</v>
      </c>
      <c r="W69" s="75" t="e">
        <f t="shared" ca="1" si="139"/>
        <v>#REF!</v>
      </c>
      <c r="X69" s="75" t="e">
        <f t="shared" ca="1" si="140"/>
        <v>#REF!</v>
      </c>
      <c r="Y69" s="75" t="e">
        <f t="shared" ca="1" si="141"/>
        <v>#REF!</v>
      </c>
      <c r="Z69" s="75" t="e">
        <f t="shared" ca="1" si="142"/>
        <v>#REF!</v>
      </c>
      <c r="AA69" s="75" t="e">
        <f t="shared" ca="1" si="143"/>
        <v>#REF!</v>
      </c>
      <c r="AB69" s="75" t="e">
        <f t="shared" ca="1" si="144"/>
        <v>#REF!</v>
      </c>
    </row>
    <row r="70" spans="1:143" s="3" customFormat="1" ht="41.25" customHeight="1" x14ac:dyDescent="0.35">
      <c r="A70" s="22"/>
      <c r="B70" s="22"/>
      <c r="C70" s="23"/>
      <c r="D70" s="24"/>
      <c r="E70" s="20"/>
      <c r="F70" s="20"/>
      <c r="G70" s="20"/>
      <c r="H70" s="20"/>
      <c r="I70" s="20"/>
      <c r="J70" s="20"/>
      <c r="K70" s="19"/>
      <c r="L70" s="20"/>
      <c r="M70" s="20"/>
      <c r="N70" s="20"/>
      <c r="O70" s="20"/>
      <c r="P70" s="20"/>
      <c r="Q70" s="20"/>
      <c r="R70" s="20"/>
      <c r="S70" s="20"/>
      <c r="T70" s="20"/>
      <c r="U70" s="20"/>
      <c r="V70" s="20"/>
      <c r="W70" s="20"/>
      <c r="X70" s="2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row>
    <row r="71" spans="1:143" s="3" customFormat="1" ht="41.25" customHeight="1" x14ac:dyDescent="0.35">
      <c r="A71" s="22"/>
      <c r="B71" s="22"/>
      <c r="C71" s="23"/>
      <c r="D71" s="24"/>
      <c r="E71" s="20"/>
      <c r="F71" s="20"/>
      <c r="G71" s="20"/>
      <c r="H71" s="20"/>
      <c r="I71" s="20"/>
      <c r="J71" s="20"/>
      <c r="K71" s="19"/>
      <c r="L71" s="20"/>
      <c r="M71" s="20"/>
      <c r="N71" s="20"/>
      <c r="O71" s="20"/>
      <c r="P71" s="20"/>
      <c r="Q71" s="20"/>
      <c r="R71" s="20"/>
      <c r="S71" s="20"/>
      <c r="T71" s="20"/>
      <c r="U71" s="20"/>
      <c r="V71" s="20"/>
      <c r="W71" s="20"/>
      <c r="X71" s="20"/>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row>
    <row r="72" spans="1:143" s="3" customFormat="1" ht="41.25" customHeight="1" x14ac:dyDescent="0.35">
      <c r="A72" s="22"/>
      <c r="B72" s="22"/>
      <c r="C72" s="23"/>
      <c r="D72" s="24"/>
      <c r="E72" s="20"/>
      <c r="F72" s="20"/>
      <c r="G72" s="20"/>
      <c r="H72" s="20"/>
      <c r="I72" s="20"/>
      <c r="J72" s="20"/>
      <c r="K72" s="19"/>
      <c r="L72" s="20"/>
      <c r="M72" s="20"/>
      <c r="N72" s="20"/>
      <c r="O72" s="20"/>
      <c r="P72" s="20"/>
      <c r="Q72" s="20"/>
      <c r="R72" s="20"/>
      <c r="S72" s="20"/>
      <c r="T72" s="20"/>
      <c r="U72" s="20"/>
      <c r="V72" s="20"/>
      <c r="W72" s="20"/>
      <c r="X72" s="20"/>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row>
    <row r="73" spans="1:143" s="3" customFormat="1" ht="41.25" customHeight="1" x14ac:dyDescent="0.35">
      <c r="A73" s="22"/>
      <c r="B73" s="22"/>
      <c r="C73" s="23"/>
      <c r="D73" s="24"/>
      <c r="E73" s="20"/>
      <c r="F73" s="20"/>
      <c r="G73" s="20"/>
      <c r="H73" s="20"/>
      <c r="I73" s="20"/>
      <c r="J73" s="20"/>
      <c r="K73" s="19"/>
      <c r="L73" s="20"/>
      <c r="M73" s="20"/>
      <c r="N73" s="20"/>
      <c r="O73" s="20"/>
      <c r="P73" s="20"/>
      <c r="Q73" s="20"/>
      <c r="R73" s="20"/>
      <c r="S73" s="20"/>
      <c r="T73" s="20"/>
      <c r="U73" s="20"/>
      <c r="V73" s="20"/>
      <c r="W73" s="20"/>
      <c r="X73" s="20"/>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row>
    <row r="74" spans="1:143" s="3" customFormat="1" ht="41.25" customHeight="1" x14ac:dyDescent="0.35">
      <c r="A74" s="22"/>
      <c r="B74" s="22"/>
      <c r="C74" s="23"/>
      <c r="D74" s="24"/>
      <c r="E74" s="20"/>
      <c r="F74" s="20"/>
      <c r="G74" s="20"/>
      <c r="H74" s="20"/>
      <c r="I74" s="20"/>
      <c r="J74" s="20"/>
      <c r="K74" s="19"/>
      <c r="L74" s="20"/>
      <c r="M74" s="20"/>
      <c r="N74" s="20"/>
      <c r="O74" s="20"/>
      <c r="P74" s="20"/>
      <c r="Q74" s="20"/>
      <c r="R74" s="20"/>
      <c r="S74" s="20"/>
      <c r="T74" s="20"/>
      <c r="U74" s="20"/>
      <c r="V74" s="20"/>
      <c r="W74" s="20"/>
      <c r="X74" s="20"/>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row>
    <row r="75" spans="1:143" s="3" customFormat="1" ht="41.25" customHeight="1" x14ac:dyDescent="0.35">
      <c r="A75" s="22"/>
      <c r="B75" s="22"/>
      <c r="C75" s="23"/>
      <c r="D75" s="24"/>
      <c r="E75" s="20"/>
      <c r="F75" s="20"/>
      <c r="G75" s="20"/>
      <c r="H75" s="20"/>
      <c r="I75" s="20"/>
      <c r="J75" s="20"/>
      <c r="K75" s="19"/>
      <c r="L75" s="20"/>
      <c r="M75" s="20"/>
      <c r="N75" s="20"/>
      <c r="O75" s="20"/>
      <c r="P75" s="20"/>
      <c r="Q75" s="20"/>
      <c r="R75" s="20"/>
      <c r="S75" s="20"/>
      <c r="T75" s="20"/>
      <c r="U75" s="20"/>
      <c r="V75" s="20"/>
      <c r="W75" s="20"/>
      <c r="X75" s="20"/>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row>
    <row r="76" spans="1:143" s="3" customFormat="1" ht="41.25" customHeight="1" x14ac:dyDescent="0.35">
      <c r="A76" s="22"/>
      <c r="B76" s="22"/>
      <c r="C76" s="23"/>
      <c r="D76" s="24"/>
      <c r="E76" s="20"/>
      <c r="F76" s="20"/>
      <c r="G76" s="20"/>
      <c r="H76" s="20"/>
      <c r="I76" s="20"/>
      <c r="J76" s="20"/>
      <c r="K76" s="19"/>
      <c r="L76" s="20"/>
      <c r="M76" s="20"/>
      <c r="N76" s="20"/>
      <c r="O76" s="20"/>
      <c r="P76" s="20"/>
      <c r="Q76" s="20"/>
      <c r="R76" s="20"/>
      <c r="S76" s="20"/>
      <c r="T76" s="20"/>
      <c r="U76" s="20"/>
      <c r="V76" s="20"/>
      <c r="W76" s="20"/>
      <c r="X76" s="20"/>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row>
    <row r="77" spans="1:143" s="3" customFormat="1" ht="41.25" customHeight="1" x14ac:dyDescent="0.35">
      <c r="A77" s="22"/>
      <c r="B77" s="22"/>
      <c r="C77" s="23"/>
      <c r="D77" s="24"/>
      <c r="E77" s="20"/>
      <c r="F77" s="20"/>
      <c r="G77" s="20"/>
      <c r="H77" s="20"/>
      <c r="I77" s="20"/>
      <c r="J77" s="20"/>
      <c r="K77" s="19"/>
      <c r="L77" s="20"/>
      <c r="M77" s="20"/>
      <c r="N77" s="20"/>
      <c r="O77" s="20"/>
      <c r="P77" s="20"/>
      <c r="Q77" s="20"/>
      <c r="R77" s="20"/>
      <c r="S77" s="20"/>
      <c r="T77" s="20"/>
      <c r="U77" s="20"/>
      <c r="V77" s="20"/>
      <c r="W77" s="20"/>
      <c r="X77" s="20"/>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row>
    <row r="78" spans="1:143" s="3" customFormat="1" ht="41.25" customHeight="1" x14ac:dyDescent="0.35">
      <c r="A78" s="22"/>
      <c r="B78" s="22"/>
      <c r="C78" s="23"/>
      <c r="D78" s="24"/>
      <c r="E78" s="20"/>
      <c r="F78" s="20"/>
      <c r="G78" s="20"/>
      <c r="H78" s="20"/>
      <c r="I78" s="20"/>
      <c r="J78" s="20"/>
      <c r="K78" s="19"/>
      <c r="L78" s="20"/>
      <c r="M78" s="20"/>
      <c r="N78" s="20"/>
      <c r="O78" s="20"/>
      <c r="P78" s="20"/>
      <c r="Q78" s="20"/>
      <c r="R78" s="20"/>
      <c r="S78" s="20"/>
      <c r="T78" s="20"/>
      <c r="U78" s="20"/>
      <c r="V78" s="20"/>
      <c r="W78" s="20"/>
      <c r="X78" s="20"/>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row>
  </sheetData>
  <mergeCells count="16">
    <mergeCell ref="A47:A49"/>
    <mergeCell ref="G2:G3"/>
    <mergeCell ref="F2:F3"/>
    <mergeCell ref="E2:E3"/>
    <mergeCell ref="D2:D3"/>
    <mergeCell ref="M2:R2"/>
    <mergeCell ref="Y2:AB2"/>
    <mergeCell ref="A5:A16"/>
    <mergeCell ref="A25:A26"/>
    <mergeCell ref="J2:J3"/>
    <mergeCell ref="C2:C3"/>
    <mergeCell ref="K2:K3"/>
    <mergeCell ref="I2:I3"/>
    <mergeCell ref="S2:X2"/>
    <mergeCell ref="H2:H3"/>
    <mergeCell ref="L2:L3"/>
  </mergeCells>
  <pageMargins left="0.70866141732283472" right="0.70866141732283472" top="0.74803149606299213" bottom="0.74803149606299213" header="0.31496062992125984" footer="0.31496062992125984"/>
  <pageSetup paperSize="8" scale="1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40" zoomScaleNormal="40" workbookViewId="0">
      <selection activeCell="B60" sqref="B60"/>
    </sheetView>
  </sheetViews>
  <sheetFormatPr baseColWidth="10" defaultRowHeight="14.5" x14ac:dyDescent="0.35"/>
  <cols>
    <col min="2" max="2" width="114.81640625" customWidth="1"/>
  </cols>
  <sheetData>
    <row r="1" spans="1:2" x14ac:dyDescent="0.35">
      <c r="A1" s="159" t="s">
        <v>0</v>
      </c>
      <c r="B1" s="161" t="s">
        <v>7</v>
      </c>
    </row>
    <row r="2" spans="1:2" x14ac:dyDescent="0.35">
      <c r="A2" s="160"/>
      <c r="B2" s="162"/>
    </row>
    <row r="3" spans="1:2" ht="25.75" customHeight="1" x14ac:dyDescent="0.35">
      <c r="A3" s="122" t="s">
        <v>147</v>
      </c>
      <c r="B3" s="123"/>
    </row>
    <row r="4" spans="1:2" ht="21" x14ac:dyDescent="0.35">
      <c r="A4" s="124" t="s">
        <v>54</v>
      </c>
      <c r="B4" s="125" t="s">
        <v>543</v>
      </c>
    </row>
    <row r="5" spans="1:2" ht="25.75" customHeight="1" x14ac:dyDescent="0.35">
      <c r="A5" s="124" t="s">
        <v>15</v>
      </c>
      <c r="B5" s="125" t="s">
        <v>292</v>
      </c>
    </row>
    <row r="6" spans="1:2" ht="25.75" customHeight="1" x14ac:dyDescent="0.35">
      <c r="A6" s="124" t="s">
        <v>58</v>
      </c>
      <c r="B6" s="125" t="s">
        <v>178</v>
      </c>
    </row>
    <row r="7" spans="1:2" ht="25.75" customHeight="1" x14ac:dyDescent="0.35">
      <c r="A7" s="126" t="s">
        <v>148</v>
      </c>
      <c r="B7" s="127"/>
    </row>
    <row r="8" spans="1:2" ht="25.75" customHeight="1" x14ac:dyDescent="0.35">
      <c r="A8" s="128" t="s">
        <v>16</v>
      </c>
      <c r="B8" s="125" t="s">
        <v>408</v>
      </c>
    </row>
    <row r="9" spans="1:2" ht="25.75" customHeight="1" x14ac:dyDescent="0.35">
      <c r="A9" s="128" t="s">
        <v>17</v>
      </c>
      <c r="B9" s="125" t="s">
        <v>409</v>
      </c>
    </row>
    <row r="10" spans="1:2" ht="25.75" customHeight="1" x14ac:dyDescent="0.35">
      <c r="A10" s="128" t="s">
        <v>18</v>
      </c>
      <c r="B10" s="125" t="s">
        <v>410</v>
      </c>
    </row>
    <row r="11" spans="1:2" ht="25.75" customHeight="1" x14ac:dyDescent="0.35">
      <c r="A11" s="128" t="s">
        <v>19</v>
      </c>
      <c r="B11" s="125" t="s">
        <v>429</v>
      </c>
    </row>
    <row r="12" spans="1:2" ht="25.75" customHeight="1" x14ac:dyDescent="0.35">
      <c r="A12" s="129" t="s">
        <v>149</v>
      </c>
      <c r="B12" s="130"/>
    </row>
    <row r="13" spans="1:2" ht="25.75" customHeight="1" x14ac:dyDescent="0.35">
      <c r="A13" s="131" t="s">
        <v>22</v>
      </c>
      <c r="B13" s="125" t="s">
        <v>150</v>
      </c>
    </row>
    <row r="14" spans="1:2" ht="25.75" customHeight="1" x14ac:dyDescent="0.35">
      <c r="A14" s="131" t="s">
        <v>23</v>
      </c>
      <c r="B14" s="125" t="s">
        <v>328</v>
      </c>
    </row>
    <row r="15" spans="1:2" ht="25.75" customHeight="1" x14ac:dyDescent="0.35">
      <c r="A15" s="131" t="s">
        <v>24</v>
      </c>
      <c r="B15" s="125" t="s">
        <v>251</v>
      </c>
    </row>
    <row r="16" spans="1:2" ht="25.75" customHeight="1" x14ac:dyDescent="0.35">
      <c r="A16" s="132" t="s">
        <v>151</v>
      </c>
      <c r="B16" s="133"/>
    </row>
    <row r="17" spans="1:2" ht="25.75" customHeight="1" x14ac:dyDescent="0.35">
      <c r="A17" s="134" t="s">
        <v>25</v>
      </c>
      <c r="B17" s="125" t="s">
        <v>329</v>
      </c>
    </row>
    <row r="18" spans="1:2" ht="25.75" customHeight="1" x14ac:dyDescent="0.35">
      <c r="A18" s="134" t="s">
        <v>88</v>
      </c>
      <c r="B18" s="125" t="s">
        <v>152</v>
      </c>
    </row>
    <row r="19" spans="1:2" ht="25.75" customHeight="1" x14ac:dyDescent="0.35">
      <c r="A19" s="134" t="s">
        <v>89</v>
      </c>
      <c r="B19" s="125" t="s">
        <v>153</v>
      </c>
    </row>
    <row r="20" spans="1:2" ht="25.75" customHeight="1" x14ac:dyDescent="0.35">
      <c r="A20" s="134" t="s">
        <v>101</v>
      </c>
      <c r="B20" s="125" t="s">
        <v>154</v>
      </c>
    </row>
    <row r="21" spans="1:2" ht="25.75" customHeight="1" x14ac:dyDescent="0.35">
      <c r="A21" s="135" t="s">
        <v>179</v>
      </c>
      <c r="B21" s="136"/>
    </row>
    <row r="22" spans="1:2" ht="25.75" customHeight="1" x14ac:dyDescent="0.35">
      <c r="A22" s="137" t="s">
        <v>27</v>
      </c>
      <c r="B22" s="125" t="s">
        <v>180</v>
      </c>
    </row>
    <row r="23" spans="1:2" ht="25.75" customHeight="1" x14ac:dyDescent="0.35">
      <c r="A23" s="137" t="s">
        <v>28</v>
      </c>
      <c r="B23" s="125" t="s">
        <v>227</v>
      </c>
    </row>
    <row r="24" spans="1:2" ht="25.75" customHeight="1" x14ac:dyDescent="0.35">
      <c r="A24" s="137" t="s">
        <v>29</v>
      </c>
      <c r="B24" s="125" t="s">
        <v>239</v>
      </c>
    </row>
    <row r="25" spans="1:2" ht="63" customHeight="1" x14ac:dyDescent="0.35">
      <c r="A25" s="137" t="s">
        <v>30</v>
      </c>
      <c r="B25" s="125" t="s">
        <v>468</v>
      </c>
    </row>
    <row r="26" spans="1:2" ht="25.75" customHeight="1" x14ac:dyDescent="0.35">
      <c r="A26" s="138" t="s">
        <v>181</v>
      </c>
      <c r="B26" s="139"/>
    </row>
    <row r="27" spans="1:2" ht="25.75" customHeight="1" thickBot="1" x14ac:dyDescent="0.4">
      <c r="A27" s="140" t="s">
        <v>38</v>
      </c>
      <c r="B27" s="141" t="s">
        <v>330</v>
      </c>
    </row>
    <row r="28" spans="1:2" ht="44.5" customHeight="1" thickBot="1" x14ac:dyDescent="0.4">
      <c r="A28" s="140" t="s">
        <v>39</v>
      </c>
      <c r="B28" s="141" t="s">
        <v>476</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pageSetUpPr fitToPage="1"/>
  </sheetPr>
  <dimension ref="A1:CV319"/>
  <sheetViews>
    <sheetView view="pageBreakPreview" topLeftCell="B1" zoomScale="55" zoomScaleNormal="55" zoomScaleSheetLayoutView="55" zoomScalePageLayoutView="93" workbookViewId="0">
      <pane ySplit="4" topLeftCell="A32" activePane="bottomLeft" state="frozen"/>
      <selection activeCell="B1" sqref="B1"/>
      <selection pane="bottomLeft" activeCell="F4" sqref="F4"/>
    </sheetView>
  </sheetViews>
  <sheetFormatPr baseColWidth="10" defaultRowHeight="14.5" x14ac:dyDescent="0.35"/>
  <cols>
    <col min="1" max="1" width="14.90625" style="5" hidden="1" customWidth="1"/>
    <col min="2" max="2" width="14.90625" style="5" customWidth="1"/>
    <col min="3" max="3" width="13.36328125" style="5" customWidth="1"/>
    <col min="4" max="5" width="78" style="5" customWidth="1"/>
    <col min="6" max="100" width="11.54296875" customWidth="1"/>
  </cols>
  <sheetData>
    <row r="1" spans="1:100" x14ac:dyDescent="0.35">
      <c r="A1" s="38"/>
      <c r="B1" s="38"/>
      <c r="C1" s="38"/>
      <c r="D1" s="39"/>
    </row>
    <row r="2" spans="1:100" s="3" customFormat="1" ht="42.75" customHeight="1" x14ac:dyDescent="0.35">
      <c r="A2" s="45" t="s">
        <v>33</v>
      </c>
      <c r="B2" s="45"/>
      <c r="C2" s="154" t="s">
        <v>0</v>
      </c>
      <c r="D2" s="154" t="s">
        <v>7</v>
      </c>
      <c r="E2" s="184" t="s">
        <v>145</v>
      </c>
      <c r="F2" s="185" t="s">
        <v>146</v>
      </c>
      <c r="G2" s="185"/>
      <c r="H2" s="185"/>
      <c r="I2" s="185"/>
      <c r="J2" s="185"/>
      <c r="K2" s="185"/>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row>
    <row r="3" spans="1:100" s="3" customFormat="1" ht="42.75" customHeight="1" x14ac:dyDescent="0.35">
      <c r="A3" s="49"/>
      <c r="B3" s="49" t="s">
        <v>118</v>
      </c>
      <c r="C3" s="154"/>
      <c r="D3" s="154"/>
      <c r="E3" s="184" t="s">
        <v>145</v>
      </c>
      <c r="F3" s="185"/>
      <c r="G3" s="185"/>
      <c r="H3" s="185"/>
      <c r="I3" s="185"/>
      <c r="J3" s="185"/>
      <c r="K3" s="18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3" customFormat="1" ht="42.75" customHeight="1" x14ac:dyDescent="0.35">
      <c r="A4" s="49"/>
      <c r="B4" s="49"/>
      <c r="C4" s="154"/>
      <c r="D4" s="154"/>
      <c r="E4" s="184"/>
      <c r="F4" s="104">
        <v>2015</v>
      </c>
      <c r="G4" s="104">
        <v>2019</v>
      </c>
      <c r="H4" s="104">
        <f>+G4+3</f>
        <v>2022</v>
      </c>
      <c r="I4" s="104">
        <f>H4+3</f>
        <v>2025</v>
      </c>
      <c r="J4" s="104">
        <v>2030</v>
      </c>
      <c r="K4" s="104">
        <v>2050</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s="9" customFormat="1" ht="47.25" customHeight="1" x14ac:dyDescent="0.35">
      <c r="A5" s="41"/>
      <c r="B5" s="41" t="str">
        <f>MID(C5,5,1)</f>
        <v>A</v>
      </c>
      <c r="C5" s="52" t="str">
        <f>Sommaire!C4</f>
        <v>AXE A : Bâtiments</v>
      </c>
      <c r="D5" s="53"/>
      <c r="E5" s="85"/>
    </row>
    <row r="6" spans="1:100" ht="56.25" customHeight="1" x14ac:dyDescent="0.35">
      <c r="A6" s="155" t="s">
        <v>13</v>
      </c>
      <c r="B6" s="41" t="str">
        <f>MID(C6,5,1)</f>
        <v/>
      </c>
      <c r="C6" s="50" t="str">
        <f>Sommaire!C5</f>
        <v>A.1</v>
      </c>
      <c r="D6" s="51" t="str">
        <f>Sommaire!D5</f>
        <v xml:space="preserve">Inciter la performance énergétique dans le tertiaire privé </v>
      </c>
      <c r="E6" s="86"/>
      <c r="L6" s="1"/>
    </row>
    <row r="7" spans="1:100" ht="56.25" customHeight="1" x14ac:dyDescent="0.35">
      <c r="A7" s="155"/>
      <c r="B7" s="41"/>
      <c r="C7" s="169"/>
      <c r="D7" s="166"/>
      <c r="E7" s="75" t="str">
        <f ca="1">INDIRECT(C6&amp;"!a22")</f>
        <v>Actions de concertation / nombre</v>
      </c>
      <c r="F7" s="4"/>
      <c r="G7" s="4"/>
      <c r="H7" s="4"/>
      <c r="I7" s="4"/>
      <c r="J7" s="4"/>
      <c r="K7" s="4"/>
      <c r="L7" s="1"/>
    </row>
    <row r="8" spans="1:100" ht="56.25" customHeight="1" x14ac:dyDescent="0.35">
      <c r="A8" s="155"/>
      <c r="B8" s="41"/>
      <c r="C8" s="170"/>
      <c r="D8" s="167"/>
      <c r="E8" s="75" t="str">
        <f ca="1">INDIRECT(C6&amp;"!a23")</f>
        <v>Nombre d'entreprises mobilisées/ nombre</v>
      </c>
      <c r="F8" s="4"/>
      <c r="G8" s="4"/>
      <c r="H8" s="4"/>
      <c r="I8" s="4"/>
      <c r="J8" s="4"/>
      <c r="K8" s="4"/>
      <c r="L8" s="1"/>
    </row>
    <row r="9" spans="1:100" ht="56.25" customHeight="1" x14ac:dyDescent="0.35">
      <c r="A9" s="155"/>
      <c r="B9" s="41"/>
      <c r="C9" s="170"/>
      <c r="D9" s="167"/>
      <c r="E9" s="75" t="str">
        <f ca="1">INDIRECT(C6&amp;"!a24")</f>
        <v>Actions de communication / nombre</v>
      </c>
      <c r="F9" s="4"/>
      <c r="G9" s="4"/>
      <c r="H9" s="4"/>
      <c r="I9" s="4"/>
      <c r="J9" s="4"/>
      <c r="K9" s="4"/>
      <c r="L9" s="1"/>
    </row>
    <row r="10" spans="1:100" ht="56.25" customHeight="1" x14ac:dyDescent="0.35">
      <c r="A10" s="155"/>
      <c r="B10" s="41"/>
      <c r="C10" s="171"/>
      <c r="D10" s="168"/>
      <c r="E10" s="75" t="str">
        <f ca="1">INDIRECT(C6&amp;"!a25")</f>
        <v>Evènements de sensibilisation / nombre</v>
      </c>
      <c r="F10" s="4"/>
      <c r="G10" s="4"/>
      <c r="H10" s="4"/>
      <c r="I10" s="4"/>
      <c r="J10" s="4"/>
      <c r="K10" s="4"/>
      <c r="L10" s="1"/>
    </row>
    <row r="11" spans="1:100" ht="56.25" customHeight="1" x14ac:dyDescent="0.35">
      <c r="A11" s="155"/>
      <c r="B11" s="41" t="str">
        <f>MID(C11,5,1)</f>
        <v/>
      </c>
      <c r="C11" s="50" t="str">
        <f>Sommaire!C6</f>
        <v>A.2</v>
      </c>
      <c r="D11" s="51" t="str">
        <f>Sommaire!D6</f>
        <v>Viser une performance énergétique exemplaire des bâtiments publics</v>
      </c>
      <c r="E11" s="86"/>
      <c r="L11" s="1"/>
    </row>
    <row r="12" spans="1:100" ht="56.25" customHeight="1" x14ac:dyDescent="0.35">
      <c r="A12" s="155"/>
      <c r="B12" s="41"/>
      <c r="C12" s="169"/>
      <c r="D12" s="166"/>
      <c r="E12" s="75" t="str">
        <f ca="1">INDIRECT(C11&amp;"!a22")</f>
        <v>Nombre de bâtiments diagnostiqués/ nombre</v>
      </c>
      <c r="F12" s="4"/>
      <c r="G12" s="4"/>
      <c r="H12" s="4"/>
      <c r="I12" s="4"/>
      <c r="J12" s="4"/>
      <c r="K12" s="4"/>
      <c r="L12" s="1"/>
    </row>
    <row r="13" spans="1:100" ht="56.25" customHeight="1" x14ac:dyDescent="0.35">
      <c r="A13" s="155"/>
      <c r="B13" s="41"/>
      <c r="C13" s="170"/>
      <c r="D13" s="167"/>
      <c r="E13" s="75" t="str">
        <f ca="1">INDIRECT(C11&amp;"!a23")</f>
        <v>Nombre de bâtiments rénovés/ nombre</v>
      </c>
      <c r="F13" s="4"/>
      <c r="G13" s="4"/>
      <c r="H13" s="4"/>
      <c r="I13" s="4"/>
      <c r="J13" s="4"/>
      <c r="K13" s="4"/>
      <c r="L13" s="1"/>
    </row>
    <row r="14" spans="1:100" ht="56.25" customHeight="1" x14ac:dyDescent="0.35">
      <c r="A14" s="155"/>
      <c r="B14" s="41"/>
      <c r="C14" s="170"/>
      <c r="D14" s="167"/>
      <c r="E14" s="75" t="str">
        <f ca="1">INDIRECT(C11&amp;"!a24")</f>
        <v>Consommation d'énergie / kWh</v>
      </c>
      <c r="F14" s="4"/>
      <c r="G14" s="4"/>
      <c r="H14" s="4"/>
      <c r="I14" s="4"/>
      <c r="J14" s="4"/>
      <c r="K14" s="4"/>
      <c r="L14" s="1"/>
    </row>
    <row r="15" spans="1:100" ht="56.25" customHeight="1" x14ac:dyDescent="0.35">
      <c r="A15" s="155"/>
      <c r="B15" s="41"/>
      <c r="C15" s="171"/>
      <c r="D15" s="168"/>
      <c r="E15" s="75" t="str">
        <f ca="1">INDIRECT(C11&amp;"!a25")</f>
        <v>Economies financières / €</v>
      </c>
      <c r="F15" s="4"/>
      <c r="G15" s="4"/>
      <c r="H15" s="4"/>
      <c r="I15" s="4"/>
      <c r="J15" s="4"/>
      <c r="K15" s="4"/>
      <c r="L15" s="1"/>
    </row>
    <row r="16" spans="1:100" ht="56.25" customHeight="1" x14ac:dyDescent="0.35">
      <c r="A16" s="155"/>
      <c r="B16" s="41" t="str">
        <f>MID(C16,5,1)</f>
        <v/>
      </c>
      <c r="C16" s="50" t="str">
        <f>Sommaire!C7</f>
        <v>A.3</v>
      </c>
      <c r="D16" s="51" t="str">
        <f>Sommaire!D7</f>
        <v>Rénover l'habitat</v>
      </c>
      <c r="E16" s="86"/>
      <c r="L16" s="1"/>
    </row>
    <row r="17" spans="1:12" ht="56.25" customHeight="1" x14ac:dyDescent="0.35">
      <c r="A17" s="155"/>
      <c r="B17" s="41"/>
      <c r="C17" s="169"/>
      <c r="D17" s="166"/>
      <c r="E17" s="75" t="str">
        <f ca="1">INDIRECT(C16&amp;"!a22")</f>
        <v>Nombre de diagnostics réalisés / nombre</v>
      </c>
      <c r="F17" s="4"/>
      <c r="G17" s="4"/>
      <c r="H17" s="4"/>
      <c r="I17" s="4"/>
      <c r="J17" s="4"/>
      <c r="K17" s="4"/>
      <c r="L17" s="1"/>
    </row>
    <row r="18" spans="1:12" ht="56.25" customHeight="1" x14ac:dyDescent="0.35">
      <c r="A18" s="155"/>
      <c r="B18" s="41"/>
      <c r="C18" s="170"/>
      <c r="D18" s="167"/>
      <c r="E18" s="75" t="str">
        <f ca="1">INDIRECT(C16&amp;"!a23")</f>
        <v>Nombre de rénovations lancées / nombre</v>
      </c>
      <c r="F18" s="4"/>
      <c r="G18" s="4"/>
      <c r="H18" s="4"/>
      <c r="I18" s="4"/>
      <c r="J18" s="4"/>
      <c r="K18" s="4"/>
      <c r="L18" s="1"/>
    </row>
    <row r="19" spans="1:12" ht="56.25" customHeight="1" x14ac:dyDescent="0.35">
      <c r="A19" s="155"/>
      <c r="B19" s="41"/>
      <c r="C19" s="170"/>
      <c r="D19" s="167"/>
      <c r="E19" s="75" t="str">
        <f ca="1">INDIRECT(C16&amp;"!a24")</f>
        <v>Consommations d'énergie / kWh</v>
      </c>
      <c r="F19" s="4"/>
      <c r="G19" s="4"/>
      <c r="H19" s="4"/>
      <c r="I19" s="4"/>
      <c r="J19" s="4"/>
      <c r="K19" s="4"/>
      <c r="L19" s="1"/>
    </row>
    <row r="20" spans="1:12" ht="56.25" customHeight="1" x14ac:dyDescent="0.35">
      <c r="A20" s="155"/>
      <c r="B20" s="41"/>
      <c r="C20" s="171"/>
      <c r="D20" s="168"/>
      <c r="E20" s="75" t="str">
        <f ca="1">INDIRECT(C16&amp;"!a25")</f>
        <v>Nombre d'installations ENR mises en place / nombre</v>
      </c>
      <c r="F20" s="4"/>
      <c r="G20" s="4"/>
      <c r="H20" s="4"/>
      <c r="I20" s="4"/>
      <c r="J20" s="4"/>
      <c r="K20" s="4"/>
      <c r="L20" s="1"/>
    </row>
    <row r="21" spans="1:12" ht="56.25" customHeight="1" x14ac:dyDescent="0.35">
      <c r="A21" s="155"/>
      <c r="B21" s="41" t="str">
        <f>MID(C21,5,1)</f>
        <v/>
      </c>
      <c r="C21" s="50" t="str">
        <f>Sommaire!C8</f>
        <v>A.4</v>
      </c>
      <c r="D21" s="51" t="str">
        <f>Sommaire!D8</f>
        <v>XXXXXXXXXXXXXXXXXXXXXXXXXXXXXXXXXXX</v>
      </c>
      <c r="E21" s="86"/>
      <c r="L21" s="1"/>
    </row>
    <row r="22" spans="1:12" ht="56.25" customHeight="1" x14ac:dyDescent="0.35">
      <c r="A22" s="155"/>
      <c r="B22" s="41"/>
      <c r="C22" s="169"/>
      <c r="D22" s="166"/>
      <c r="E22" s="75" t="e">
        <f ca="1">INDIRECT(C21&amp;"!a22")</f>
        <v>#REF!</v>
      </c>
      <c r="F22" s="4"/>
      <c r="G22" s="4"/>
      <c r="H22" s="4"/>
      <c r="I22" s="4"/>
      <c r="J22" s="4"/>
      <c r="K22" s="4"/>
      <c r="L22" s="1"/>
    </row>
    <row r="23" spans="1:12" ht="56.25" customHeight="1" x14ac:dyDescent="0.35">
      <c r="A23" s="155"/>
      <c r="B23" s="41"/>
      <c r="C23" s="170"/>
      <c r="D23" s="167"/>
      <c r="E23" s="75" t="e">
        <f ca="1">INDIRECT(C21&amp;"!a23")</f>
        <v>#REF!</v>
      </c>
      <c r="F23" s="4"/>
      <c r="G23" s="4"/>
      <c r="H23" s="4"/>
      <c r="I23" s="4"/>
      <c r="J23" s="4"/>
      <c r="K23" s="4"/>
      <c r="L23" s="1"/>
    </row>
    <row r="24" spans="1:12" ht="56.25" customHeight="1" x14ac:dyDescent="0.35">
      <c r="A24" s="155"/>
      <c r="B24" s="41"/>
      <c r="C24" s="170"/>
      <c r="D24" s="167"/>
      <c r="E24" s="75" t="e">
        <f ca="1">INDIRECT(C21&amp;"!a24")</f>
        <v>#REF!</v>
      </c>
      <c r="F24" s="4"/>
      <c r="G24" s="4"/>
      <c r="H24" s="4"/>
      <c r="I24" s="4"/>
      <c r="J24" s="4"/>
      <c r="K24" s="4"/>
      <c r="L24" s="1"/>
    </row>
    <row r="25" spans="1:12" ht="56.25" customHeight="1" x14ac:dyDescent="0.35">
      <c r="A25" s="155"/>
      <c r="B25" s="41"/>
      <c r="C25" s="171"/>
      <c r="D25" s="168"/>
      <c r="E25" s="75" t="e">
        <f ca="1">INDIRECT(C21&amp;"!a25")</f>
        <v>#REF!</v>
      </c>
      <c r="F25" s="4"/>
      <c r="G25" s="4"/>
      <c r="H25" s="4"/>
      <c r="I25" s="4"/>
      <c r="J25" s="4"/>
      <c r="K25" s="4"/>
      <c r="L25" s="1"/>
    </row>
    <row r="26" spans="1:12" ht="56.25" customHeight="1" x14ac:dyDescent="0.35">
      <c r="A26" s="155"/>
      <c r="B26" s="41" t="str">
        <f>MID(C26,5,1)</f>
        <v/>
      </c>
      <c r="C26" s="50" t="str">
        <f>Sommaire!C9</f>
        <v>A.5</v>
      </c>
      <c r="D26" s="51" t="str">
        <f>Sommaire!D9</f>
        <v>XXXXXXXXXXXXXXXXXXXXXXXXXXXXXXXXXXX</v>
      </c>
      <c r="E26" s="86"/>
      <c r="L26" s="1"/>
    </row>
    <row r="27" spans="1:12" ht="56.25" customHeight="1" x14ac:dyDescent="0.35">
      <c r="A27" s="155"/>
      <c r="B27" s="41"/>
      <c r="C27" s="169"/>
      <c r="D27" s="166"/>
      <c r="E27" s="75" t="e">
        <f ca="1">INDIRECT(C26&amp;"!a22")</f>
        <v>#REF!</v>
      </c>
      <c r="F27" s="4"/>
      <c r="G27" s="4"/>
      <c r="H27" s="4"/>
      <c r="I27" s="4"/>
      <c r="J27" s="4"/>
      <c r="K27" s="4"/>
      <c r="L27" s="1"/>
    </row>
    <row r="28" spans="1:12" ht="56.25" customHeight="1" x14ac:dyDescent="0.35">
      <c r="A28" s="155"/>
      <c r="B28" s="41"/>
      <c r="C28" s="170"/>
      <c r="D28" s="167"/>
      <c r="E28" s="75" t="e">
        <f ca="1">INDIRECT(C26&amp;"!a23")</f>
        <v>#REF!</v>
      </c>
      <c r="F28" s="4"/>
      <c r="G28" s="4"/>
      <c r="H28" s="4"/>
      <c r="I28" s="4"/>
      <c r="J28" s="4"/>
      <c r="K28" s="4"/>
      <c r="L28" s="1"/>
    </row>
    <row r="29" spans="1:12" ht="56.25" customHeight="1" x14ac:dyDescent="0.35">
      <c r="A29" s="155"/>
      <c r="B29" s="41"/>
      <c r="C29" s="170"/>
      <c r="D29" s="167"/>
      <c r="E29" s="75" t="e">
        <f ca="1">INDIRECT(C26&amp;"!a24")</f>
        <v>#REF!</v>
      </c>
      <c r="F29" s="4"/>
      <c r="G29" s="4"/>
      <c r="H29" s="4"/>
      <c r="I29" s="4"/>
      <c r="J29" s="4"/>
      <c r="K29" s="4"/>
      <c r="L29" s="1"/>
    </row>
    <row r="30" spans="1:12" ht="56.25" customHeight="1" x14ac:dyDescent="0.35">
      <c r="A30" s="155"/>
      <c r="B30" s="41"/>
      <c r="C30" s="171"/>
      <c r="D30" s="168"/>
      <c r="E30" s="75" t="e">
        <f ca="1">INDIRECT(C26&amp;"!a25")</f>
        <v>#REF!</v>
      </c>
      <c r="F30" s="4"/>
      <c r="G30" s="4"/>
      <c r="H30" s="4"/>
      <c r="I30" s="4"/>
      <c r="J30" s="4"/>
      <c r="K30" s="4"/>
      <c r="L30" s="1"/>
    </row>
    <row r="31" spans="1:12" ht="56.25" customHeight="1" x14ac:dyDescent="0.35">
      <c r="A31" s="155"/>
      <c r="B31" s="41" t="str">
        <f>MID(C31,5,1)</f>
        <v/>
      </c>
      <c r="C31" s="50" t="str">
        <f>Sommaire!C10</f>
        <v>A.6</v>
      </c>
      <c r="D31" s="51" t="str">
        <f>Sommaire!D10</f>
        <v>XXXXXXXXXXXXXXXXXXXXXXXXXXXXXXXXXXX</v>
      </c>
      <c r="E31" s="86"/>
      <c r="L31" s="1"/>
    </row>
    <row r="32" spans="1:12" ht="56.25" customHeight="1" x14ac:dyDescent="0.35">
      <c r="A32" s="155"/>
      <c r="B32" s="41"/>
      <c r="C32" s="169"/>
      <c r="D32" s="166"/>
      <c r="E32" s="75" t="e">
        <f ca="1">INDIRECT(C31&amp;"!a22")</f>
        <v>#REF!</v>
      </c>
      <c r="F32" s="4"/>
      <c r="G32" s="4"/>
      <c r="H32" s="4"/>
      <c r="I32" s="4"/>
      <c r="J32" s="4"/>
      <c r="K32" s="4"/>
      <c r="L32" s="1"/>
    </row>
    <row r="33" spans="1:12" ht="56.25" customHeight="1" x14ac:dyDescent="0.35">
      <c r="A33" s="155"/>
      <c r="B33" s="41"/>
      <c r="C33" s="170"/>
      <c r="D33" s="167"/>
      <c r="E33" s="75" t="e">
        <f ca="1">INDIRECT(C31&amp;"!a23")</f>
        <v>#REF!</v>
      </c>
      <c r="F33" s="4"/>
      <c r="G33" s="4"/>
      <c r="H33" s="4"/>
      <c r="I33" s="4"/>
      <c r="J33" s="4"/>
      <c r="K33" s="4"/>
      <c r="L33" s="1"/>
    </row>
    <row r="34" spans="1:12" ht="56.25" customHeight="1" x14ac:dyDescent="0.35">
      <c r="A34" s="155"/>
      <c r="B34" s="41"/>
      <c r="C34" s="170"/>
      <c r="D34" s="167"/>
      <c r="E34" s="75" t="e">
        <f ca="1">INDIRECT(C31&amp;"!a24")</f>
        <v>#REF!</v>
      </c>
      <c r="F34" s="4"/>
      <c r="G34" s="4"/>
      <c r="H34" s="4"/>
      <c r="I34" s="4"/>
      <c r="J34" s="4"/>
      <c r="K34" s="4"/>
      <c r="L34" s="1"/>
    </row>
    <row r="35" spans="1:12" ht="56.25" customHeight="1" x14ac:dyDescent="0.35">
      <c r="A35" s="155"/>
      <c r="B35" s="41"/>
      <c r="C35" s="171"/>
      <c r="D35" s="168"/>
      <c r="E35" s="75" t="e">
        <f ca="1">INDIRECT(C31&amp;"!a25")</f>
        <v>#REF!</v>
      </c>
      <c r="F35" s="4"/>
      <c r="G35" s="4"/>
      <c r="H35" s="4"/>
      <c r="I35" s="4"/>
      <c r="J35" s="4"/>
      <c r="K35" s="4"/>
      <c r="L35" s="1"/>
    </row>
    <row r="36" spans="1:12" ht="56.25" customHeight="1" x14ac:dyDescent="0.35">
      <c r="A36" s="155"/>
      <c r="B36" s="41" t="str">
        <f>MID(C36,5,1)</f>
        <v/>
      </c>
      <c r="C36" s="50" t="str">
        <f>Sommaire!C11</f>
        <v>A.7</v>
      </c>
      <c r="D36" s="51" t="str">
        <f>Sommaire!D11</f>
        <v>XXXXXXXXXXXXXXXXXXXXXXXXXXXXXXXXXXX</v>
      </c>
      <c r="E36" s="86"/>
      <c r="L36" s="1"/>
    </row>
    <row r="37" spans="1:12" ht="56.25" customHeight="1" x14ac:dyDescent="0.35">
      <c r="A37" s="155"/>
      <c r="B37" s="41"/>
      <c r="C37" s="169"/>
      <c r="D37" s="166"/>
      <c r="E37" s="75" t="e">
        <f ca="1">INDIRECT(C36&amp;"!a22")</f>
        <v>#REF!</v>
      </c>
      <c r="F37" s="4"/>
      <c r="G37" s="4"/>
      <c r="H37" s="4"/>
      <c r="I37" s="4"/>
      <c r="J37" s="4"/>
      <c r="K37" s="4"/>
      <c r="L37" s="1"/>
    </row>
    <row r="38" spans="1:12" ht="56.25" customHeight="1" x14ac:dyDescent="0.35">
      <c r="A38" s="155"/>
      <c r="B38" s="41"/>
      <c r="C38" s="170"/>
      <c r="D38" s="167"/>
      <c r="E38" s="75" t="e">
        <f ca="1">INDIRECT(C36&amp;"!a23")</f>
        <v>#REF!</v>
      </c>
      <c r="F38" s="4"/>
      <c r="G38" s="4"/>
      <c r="H38" s="4"/>
      <c r="I38" s="4"/>
      <c r="J38" s="4"/>
      <c r="K38" s="4"/>
      <c r="L38" s="1"/>
    </row>
    <row r="39" spans="1:12" ht="56.25" customHeight="1" x14ac:dyDescent="0.35">
      <c r="A39" s="155"/>
      <c r="B39" s="41"/>
      <c r="C39" s="170"/>
      <c r="D39" s="167"/>
      <c r="E39" s="75" t="e">
        <f ca="1">INDIRECT(C36&amp;"!a24")</f>
        <v>#REF!</v>
      </c>
      <c r="F39" s="4"/>
      <c r="G39" s="4"/>
      <c r="H39" s="4"/>
      <c r="I39" s="4"/>
      <c r="J39" s="4"/>
      <c r="K39" s="4"/>
      <c r="L39" s="1"/>
    </row>
    <row r="40" spans="1:12" ht="56.25" customHeight="1" x14ac:dyDescent="0.35">
      <c r="A40" s="155"/>
      <c r="B40" s="41"/>
      <c r="C40" s="171"/>
      <c r="D40" s="168"/>
      <c r="E40" s="75" t="e">
        <f ca="1">INDIRECT(C36&amp;"!a25")</f>
        <v>#REF!</v>
      </c>
      <c r="F40" s="4"/>
      <c r="G40" s="4"/>
      <c r="H40" s="4"/>
      <c r="I40" s="4"/>
      <c r="J40" s="4"/>
      <c r="K40" s="4"/>
      <c r="L40" s="1"/>
    </row>
    <row r="41" spans="1:12" ht="56.25" customHeight="1" x14ac:dyDescent="0.35">
      <c r="A41" s="155"/>
      <c r="B41" s="41" t="str">
        <f>MID(C41,5,1)</f>
        <v/>
      </c>
      <c r="C41" s="50" t="str">
        <f>Sommaire!C12</f>
        <v>A.8</v>
      </c>
      <c r="D41" s="51" t="str">
        <f>Sommaire!D12</f>
        <v>XXXXXXXXXXXXXXXXXXXXXXXXXXXXXXXXXXX</v>
      </c>
      <c r="E41" s="86"/>
      <c r="L41" s="1"/>
    </row>
    <row r="42" spans="1:12" ht="56.25" customHeight="1" x14ac:dyDescent="0.35">
      <c r="A42" s="155"/>
      <c r="B42" s="41"/>
      <c r="C42" s="169"/>
      <c r="D42" s="166"/>
      <c r="E42" s="75" t="e">
        <f ca="1">INDIRECT(C41&amp;"!a22")</f>
        <v>#REF!</v>
      </c>
      <c r="F42" s="4"/>
      <c r="G42" s="4"/>
      <c r="H42" s="4"/>
      <c r="I42" s="4"/>
      <c r="J42" s="4"/>
      <c r="K42" s="4"/>
      <c r="L42" s="1"/>
    </row>
    <row r="43" spans="1:12" ht="56.25" customHeight="1" x14ac:dyDescent="0.35">
      <c r="A43" s="155"/>
      <c r="B43" s="41"/>
      <c r="C43" s="170"/>
      <c r="D43" s="167"/>
      <c r="E43" s="75" t="e">
        <f ca="1">INDIRECT(C41&amp;"!a23")</f>
        <v>#REF!</v>
      </c>
      <c r="F43" s="4"/>
      <c r="G43" s="4"/>
      <c r="H43" s="4"/>
      <c r="I43" s="4"/>
      <c r="J43" s="4"/>
      <c r="K43" s="4"/>
      <c r="L43" s="1"/>
    </row>
    <row r="44" spans="1:12" ht="56.25" customHeight="1" x14ac:dyDescent="0.35">
      <c r="A44" s="155"/>
      <c r="B44" s="41"/>
      <c r="C44" s="170"/>
      <c r="D44" s="167"/>
      <c r="E44" s="75" t="e">
        <f ca="1">INDIRECT(C41&amp;"!a24")</f>
        <v>#REF!</v>
      </c>
      <c r="F44" s="4"/>
      <c r="G44" s="4"/>
      <c r="H44" s="4"/>
      <c r="I44" s="4"/>
      <c r="J44" s="4"/>
      <c r="K44" s="4"/>
      <c r="L44" s="1"/>
    </row>
    <row r="45" spans="1:12" ht="56.25" customHeight="1" x14ac:dyDescent="0.35">
      <c r="A45" s="155"/>
      <c r="B45" s="41"/>
      <c r="C45" s="171"/>
      <c r="D45" s="168"/>
      <c r="E45" s="75" t="e">
        <f ca="1">INDIRECT(C41&amp;"!a25")</f>
        <v>#REF!</v>
      </c>
      <c r="F45" s="4"/>
      <c r="G45" s="4"/>
      <c r="H45" s="4"/>
      <c r="I45" s="4"/>
      <c r="J45" s="4"/>
      <c r="K45" s="4"/>
      <c r="L45" s="1"/>
    </row>
    <row r="46" spans="1:12" ht="56.25" customHeight="1" x14ac:dyDescent="0.35">
      <c r="A46" s="155"/>
      <c r="B46" s="41" t="str">
        <f>MID(C46,5,1)</f>
        <v/>
      </c>
      <c r="C46" s="50" t="str">
        <f>Sommaire!C13</f>
        <v>A.9</v>
      </c>
      <c r="D46" s="51" t="str">
        <f>Sommaire!D13</f>
        <v>XXXXXXXXXXXXXXXXXXXXXXXXXXXXXXXXXXX</v>
      </c>
      <c r="E46" s="86"/>
      <c r="L46" s="1"/>
    </row>
    <row r="47" spans="1:12" ht="56.25" customHeight="1" x14ac:dyDescent="0.35">
      <c r="A47" s="155"/>
      <c r="B47" s="41"/>
      <c r="C47" s="169"/>
      <c r="D47" s="166"/>
      <c r="E47" s="75" t="e">
        <f ca="1">INDIRECT(C46&amp;"!a22")</f>
        <v>#REF!</v>
      </c>
      <c r="F47" s="4"/>
      <c r="G47" s="4"/>
      <c r="H47" s="4"/>
      <c r="I47" s="4"/>
      <c r="J47" s="4"/>
      <c r="K47" s="4"/>
      <c r="L47" s="1"/>
    </row>
    <row r="48" spans="1:12" ht="56.25" customHeight="1" x14ac:dyDescent="0.35">
      <c r="A48" s="155"/>
      <c r="B48" s="41"/>
      <c r="C48" s="170"/>
      <c r="D48" s="167"/>
      <c r="E48" s="75" t="e">
        <f ca="1">INDIRECT(C46&amp;"!a23")</f>
        <v>#REF!</v>
      </c>
      <c r="F48" s="4"/>
      <c r="G48" s="4"/>
      <c r="H48" s="4"/>
      <c r="I48" s="4"/>
      <c r="J48" s="4"/>
      <c r="K48" s="4"/>
      <c r="L48" s="1"/>
    </row>
    <row r="49" spans="1:12" ht="56.25" customHeight="1" x14ac:dyDescent="0.35">
      <c r="A49" s="155"/>
      <c r="B49" s="41"/>
      <c r="C49" s="170"/>
      <c r="D49" s="167"/>
      <c r="E49" s="75" t="e">
        <f ca="1">INDIRECT(C46&amp;"!a24")</f>
        <v>#REF!</v>
      </c>
      <c r="F49" s="4"/>
      <c r="G49" s="4"/>
      <c r="H49" s="4"/>
      <c r="I49" s="4"/>
      <c r="J49" s="4"/>
      <c r="K49" s="4"/>
      <c r="L49" s="1"/>
    </row>
    <row r="50" spans="1:12" ht="56.25" customHeight="1" x14ac:dyDescent="0.35">
      <c r="A50" s="155"/>
      <c r="B50" s="41"/>
      <c r="C50" s="171"/>
      <c r="D50" s="168"/>
      <c r="E50" s="75" t="e">
        <f ca="1">INDIRECT(C46&amp;"!a25")</f>
        <v>#REF!</v>
      </c>
      <c r="F50" s="4"/>
      <c r="G50" s="4"/>
      <c r="H50" s="4"/>
      <c r="I50" s="4"/>
      <c r="J50" s="4"/>
      <c r="K50" s="4"/>
      <c r="L50" s="1"/>
    </row>
    <row r="51" spans="1:12" ht="56.25" customHeight="1" x14ac:dyDescent="0.35">
      <c r="A51" s="155"/>
      <c r="B51" s="41" t="str">
        <f>MID(C51,5,1)</f>
        <v/>
      </c>
      <c r="C51" s="50" t="str">
        <f>Sommaire!C14</f>
        <v>A.10</v>
      </c>
      <c r="D51" s="51" t="str">
        <f>Sommaire!D14</f>
        <v>XXXXXXXXXXXXXXXXXXXXXXXXXXXXXXXXXXX</v>
      </c>
      <c r="E51" s="86"/>
      <c r="L51" s="1"/>
    </row>
    <row r="52" spans="1:12" ht="56.25" customHeight="1" x14ac:dyDescent="0.35">
      <c r="A52" s="155"/>
      <c r="B52" s="41"/>
      <c r="C52" s="169"/>
      <c r="D52" s="166"/>
      <c r="E52" s="75" t="e">
        <f ca="1">INDIRECT(C51&amp;"!a22")</f>
        <v>#REF!</v>
      </c>
      <c r="F52" s="4"/>
      <c r="G52" s="4"/>
      <c r="H52" s="4"/>
      <c r="I52" s="4"/>
      <c r="J52" s="4"/>
      <c r="K52" s="4"/>
      <c r="L52" s="1"/>
    </row>
    <row r="53" spans="1:12" ht="56.25" customHeight="1" x14ac:dyDescent="0.35">
      <c r="A53" s="155"/>
      <c r="B53" s="41"/>
      <c r="C53" s="170"/>
      <c r="D53" s="167"/>
      <c r="E53" s="75" t="e">
        <f ca="1">INDIRECT(C51&amp;"!a23")</f>
        <v>#REF!</v>
      </c>
      <c r="F53" s="4"/>
      <c r="G53" s="4"/>
      <c r="H53" s="4"/>
      <c r="I53" s="4"/>
      <c r="J53" s="4"/>
      <c r="K53" s="4"/>
      <c r="L53" s="1"/>
    </row>
    <row r="54" spans="1:12" ht="56.25" customHeight="1" x14ac:dyDescent="0.35">
      <c r="A54" s="155"/>
      <c r="B54" s="41"/>
      <c r="C54" s="170"/>
      <c r="D54" s="167"/>
      <c r="E54" s="75" t="e">
        <f ca="1">INDIRECT(C51&amp;"!a24")</f>
        <v>#REF!</v>
      </c>
      <c r="F54" s="4"/>
      <c r="G54" s="4"/>
      <c r="H54" s="4"/>
      <c r="I54" s="4"/>
      <c r="J54" s="4"/>
      <c r="K54" s="4"/>
      <c r="L54" s="1"/>
    </row>
    <row r="55" spans="1:12" ht="56.25" customHeight="1" x14ac:dyDescent="0.35">
      <c r="A55" s="155"/>
      <c r="B55" s="41"/>
      <c r="C55" s="171"/>
      <c r="D55" s="168"/>
      <c r="E55" s="75" t="e">
        <f ca="1">INDIRECT(C51&amp;"!a25")</f>
        <v>#REF!</v>
      </c>
      <c r="F55" s="4"/>
      <c r="G55" s="4"/>
      <c r="H55" s="4"/>
      <c r="I55" s="4"/>
      <c r="J55" s="4"/>
      <c r="K55" s="4"/>
      <c r="L55" s="1"/>
    </row>
    <row r="56" spans="1:12" s="97" customFormat="1" ht="56.25" customHeight="1" x14ac:dyDescent="0.35">
      <c r="A56" s="155"/>
      <c r="B56" s="96" t="str">
        <f>MID(C56,5,1)</f>
        <v>B</v>
      </c>
      <c r="C56" s="56" t="str">
        <f>Sommaire!C15</f>
        <v>AXE B : Mobilité et Transport</v>
      </c>
      <c r="D56" s="57"/>
      <c r="E56" s="87"/>
      <c r="L56" s="98"/>
    </row>
    <row r="57" spans="1:12" ht="56.25" customHeight="1" x14ac:dyDescent="0.35">
      <c r="A57" s="155"/>
      <c r="B57" s="41" t="str">
        <f>MID(C57,5,1)</f>
        <v/>
      </c>
      <c r="C57" s="81" t="str">
        <f>Sommaire!C16</f>
        <v>B.1</v>
      </c>
      <c r="D57" s="47" t="str">
        <f>Sommaire!D16</f>
        <v>Favoriser les mobilités douces : Vélo</v>
      </c>
      <c r="E57" s="86"/>
      <c r="L57" s="1"/>
    </row>
    <row r="58" spans="1:12" ht="56.25" customHeight="1" x14ac:dyDescent="0.35">
      <c r="A58" s="73"/>
      <c r="B58" s="41"/>
      <c r="C58" s="163"/>
      <c r="D58" s="166"/>
      <c r="E58" s="75" t="str">
        <f ca="1">INDIRECT(C57&amp;"!a22")</f>
        <v>42 km de pistes cyclables (sécurisées) / km</v>
      </c>
      <c r="F58" s="4"/>
      <c r="G58" s="4"/>
      <c r="H58" s="4"/>
      <c r="I58" s="4"/>
      <c r="J58" s="4"/>
      <c r="K58" s="4"/>
      <c r="L58" s="1"/>
    </row>
    <row r="59" spans="1:12" ht="56.25" customHeight="1" x14ac:dyDescent="0.35">
      <c r="A59" s="73"/>
      <c r="B59" s="41"/>
      <c r="C59" s="164"/>
      <c r="D59" s="167"/>
      <c r="E59" s="75" t="str">
        <f ca="1">INDIRECT(C57&amp;"!a23")</f>
        <v>nombre de place vélos sur la CC / nombre</v>
      </c>
      <c r="F59" s="4"/>
      <c r="G59" s="4"/>
      <c r="H59" s="4"/>
      <c r="I59" s="4"/>
      <c r="J59" s="4"/>
      <c r="K59" s="4"/>
      <c r="L59" s="1"/>
    </row>
    <row r="60" spans="1:12" ht="56.25" customHeight="1" x14ac:dyDescent="0.35">
      <c r="A60" s="73"/>
      <c r="B60" s="41"/>
      <c r="C60" s="164"/>
      <c r="D60" s="167"/>
      <c r="E60" s="75" t="str">
        <f ca="1">INDIRECT(C57&amp;"!a24")</f>
        <v>Nb d'arceaux de stationnement installés</v>
      </c>
      <c r="F60" s="4"/>
      <c r="G60" s="4"/>
      <c r="H60" s="4"/>
      <c r="I60" s="4"/>
      <c r="J60" s="4"/>
      <c r="K60" s="4"/>
      <c r="L60" s="1"/>
    </row>
    <row r="61" spans="1:12" ht="56.25" customHeight="1" x14ac:dyDescent="0.35">
      <c r="A61" s="73"/>
      <c r="B61" s="41"/>
      <c r="C61" s="165"/>
      <c r="D61" s="168"/>
      <c r="E61" s="75" t="str">
        <f ca="1">INDIRECT(C57&amp;"!a25")</f>
        <v>Outils de communication/nb</v>
      </c>
      <c r="F61" s="4"/>
      <c r="G61" s="4"/>
      <c r="H61" s="4"/>
      <c r="I61" s="4"/>
      <c r="J61" s="4"/>
      <c r="K61" s="4"/>
      <c r="L61" s="1"/>
    </row>
    <row r="62" spans="1:12" ht="56.25" customHeight="1" x14ac:dyDescent="0.35">
      <c r="A62" s="73"/>
      <c r="B62" s="41" t="str">
        <f>MID(C62,5,1)</f>
        <v/>
      </c>
      <c r="C62" s="81" t="str">
        <f>Sommaire!C17</f>
        <v>B.2</v>
      </c>
      <c r="D62" s="47" t="str">
        <f>Sommaire!D17</f>
        <v>Favoriser les mobilités douces : Covoiturage / Autostop</v>
      </c>
      <c r="E62" s="86"/>
      <c r="L62" s="1"/>
    </row>
    <row r="63" spans="1:12" ht="56.25" customHeight="1" x14ac:dyDescent="0.35">
      <c r="A63" s="73"/>
      <c r="B63" s="41"/>
      <c r="C63" s="163"/>
      <c r="D63" s="166"/>
      <c r="E63" s="75" t="str">
        <f ca="1">INDIRECT(C62&amp;"!a22")</f>
        <v>Nombre d'aires de covoiturage / nombre</v>
      </c>
      <c r="F63" s="4"/>
      <c r="G63" s="4"/>
      <c r="H63" s="4"/>
      <c r="I63" s="4"/>
      <c r="J63" s="4"/>
      <c r="K63" s="4"/>
      <c r="L63" s="1"/>
    </row>
    <row r="64" spans="1:12" ht="56.25" customHeight="1" x14ac:dyDescent="0.35">
      <c r="A64" s="73"/>
      <c r="B64" s="41"/>
      <c r="C64" s="164"/>
      <c r="D64" s="167"/>
      <c r="E64" s="75" t="str">
        <f ca="1">INDIRECT(C62&amp;"!a23")</f>
        <v>Nombre de covoiturages effectués sur la CC / nombre</v>
      </c>
      <c r="F64" s="4"/>
      <c r="G64" s="4"/>
      <c r="H64" s="4"/>
      <c r="I64" s="4"/>
      <c r="J64" s="4"/>
      <c r="K64" s="4"/>
      <c r="L64" s="1"/>
    </row>
    <row r="65" spans="1:12" ht="56.25" customHeight="1" x14ac:dyDescent="0.35">
      <c r="A65" s="73"/>
      <c r="B65" s="41"/>
      <c r="C65" s="164"/>
      <c r="D65" s="167"/>
      <c r="E65" s="75">
        <f ca="1">INDIRECT(C62&amp;"!a24")</f>
        <v>0</v>
      </c>
      <c r="F65" s="4"/>
      <c r="G65" s="4"/>
      <c r="H65" s="4"/>
      <c r="I65" s="4"/>
      <c r="J65" s="4"/>
      <c r="K65" s="4"/>
      <c r="L65" s="1"/>
    </row>
    <row r="66" spans="1:12" ht="56.25" customHeight="1" x14ac:dyDescent="0.35">
      <c r="A66" s="73"/>
      <c r="B66" s="41"/>
      <c r="C66" s="165"/>
      <c r="D66" s="168"/>
      <c r="E66" s="75">
        <f ca="1">INDIRECT(C62&amp;"!a25")</f>
        <v>0</v>
      </c>
      <c r="F66" s="4"/>
      <c r="G66" s="4"/>
      <c r="H66" s="4"/>
      <c r="I66" s="4"/>
      <c r="J66" s="4"/>
      <c r="K66" s="4"/>
      <c r="L66" s="1"/>
    </row>
    <row r="67" spans="1:12" ht="56.25" customHeight="1" x14ac:dyDescent="0.35">
      <c r="A67" s="73"/>
      <c r="B67" s="41" t="str">
        <f>MID(C67,5,1)</f>
        <v/>
      </c>
      <c r="C67" s="81" t="str">
        <f>Sommaire!C18</f>
        <v>B.3</v>
      </c>
      <c r="D67" s="47" t="str">
        <f>Sommaire!D18</f>
        <v>Favoriser les mobilités douces : Pédibus</v>
      </c>
      <c r="E67" s="86"/>
      <c r="L67" s="1"/>
    </row>
    <row r="68" spans="1:12" ht="56.25" customHeight="1" x14ac:dyDescent="0.35">
      <c r="A68" s="73"/>
      <c r="B68" s="41"/>
      <c r="C68" s="163"/>
      <c r="D68" s="166"/>
      <c r="E68" s="75" t="str">
        <f ca="1">INDIRECT(C67&amp;"!a22")</f>
        <v>Nombre de transports scolaires / nombre</v>
      </c>
      <c r="F68" s="4"/>
      <c r="G68" s="4"/>
      <c r="H68" s="4"/>
      <c r="I68" s="4"/>
      <c r="J68" s="4"/>
      <c r="K68" s="4"/>
      <c r="L68" s="1"/>
    </row>
    <row r="69" spans="1:12" ht="56.25" customHeight="1" x14ac:dyDescent="0.35">
      <c r="A69" s="73"/>
      <c r="B69" s="41"/>
      <c r="C69" s="164"/>
      <c r="D69" s="167"/>
      <c r="E69" s="75" t="str">
        <f ca="1">INDIRECT(C67&amp;"!a23")</f>
        <v>Nombre de km en voiture évités / km</v>
      </c>
      <c r="F69" s="4"/>
      <c r="G69" s="4"/>
      <c r="H69" s="4"/>
      <c r="I69" s="4"/>
      <c r="J69" s="4"/>
      <c r="K69" s="4"/>
      <c r="L69" s="1"/>
    </row>
    <row r="70" spans="1:12" ht="56.25" customHeight="1" x14ac:dyDescent="0.35">
      <c r="A70" s="73"/>
      <c r="B70" s="41"/>
      <c r="C70" s="164"/>
      <c r="D70" s="167"/>
      <c r="E70" s="75">
        <f ca="1">INDIRECT(C67&amp;"!a24")</f>
        <v>0</v>
      </c>
      <c r="F70" s="4"/>
      <c r="G70" s="4"/>
      <c r="H70" s="4"/>
      <c r="I70" s="4"/>
      <c r="J70" s="4"/>
      <c r="K70" s="4"/>
      <c r="L70" s="1"/>
    </row>
    <row r="71" spans="1:12" ht="56.25" customHeight="1" x14ac:dyDescent="0.35">
      <c r="A71" s="73"/>
      <c r="B71" s="41"/>
      <c r="C71" s="165"/>
      <c r="D71" s="168"/>
      <c r="E71" s="75">
        <f ca="1">INDIRECT(C67&amp;"!a25")</f>
        <v>0</v>
      </c>
      <c r="F71" s="4"/>
      <c r="G71" s="4"/>
      <c r="H71" s="4"/>
      <c r="I71" s="4"/>
      <c r="J71" s="4"/>
      <c r="K71" s="4"/>
      <c r="L71" s="1"/>
    </row>
    <row r="72" spans="1:12" ht="56.25" customHeight="1" x14ac:dyDescent="0.35">
      <c r="A72" s="73"/>
      <c r="B72" s="41" t="str">
        <f>MID(C72,5,1)</f>
        <v/>
      </c>
      <c r="C72" s="81" t="str">
        <f>Sommaire!C19</f>
        <v>B.4</v>
      </c>
      <c r="D72" s="47" t="str">
        <f>Sommaire!D19</f>
        <v>Favoriser les mobilités douces : Train</v>
      </c>
      <c r="E72" s="86"/>
      <c r="L72" s="1"/>
    </row>
    <row r="73" spans="1:12" ht="56.25" customHeight="1" x14ac:dyDescent="0.35">
      <c r="A73" s="73"/>
      <c r="B73" s="41"/>
      <c r="C73" s="163"/>
      <c r="D73" s="166"/>
      <c r="E73" s="75" t="str">
        <f ca="1">INDIRECT(C72&amp;"!a22")</f>
        <v>Nombre de train / nombre</v>
      </c>
      <c r="F73" s="4"/>
      <c r="G73" s="4"/>
      <c r="H73" s="4"/>
      <c r="I73" s="4"/>
      <c r="J73" s="4"/>
      <c r="K73" s="4"/>
      <c r="L73" s="1"/>
    </row>
    <row r="74" spans="1:12" ht="56.25" customHeight="1" x14ac:dyDescent="0.35">
      <c r="A74" s="73"/>
      <c r="B74" s="41"/>
      <c r="C74" s="164"/>
      <c r="D74" s="167"/>
      <c r="E74" s="75">
        <f ca="1">INDIRECT(C72&amp;"!a23")</f>
        <v>0</v>
      </c>
      <c r="F74" s="4"/>
      <c r="G74" s="4"/>
      <c r="H74" s="4"/>
      <c r="I74" s="4"/>
      <c r="J74" s="4"/>
      <c r="K74" s="4"/>
      <c r="L74" s="1"/>
    </row>
    <row r="75" spans="1:12" ht="56.25" customHeight="1" x14ac:dyDescent="0.35">
      <c r="A75" s="73"/>
      <c r="B75" s="41"/>
      <c r="C75" s="164"/>
      <c r="D75" s="167"/>
      <c r="E75" s="75">
        <f ca="1">INDIRECT(C72&amp;"!a24")</f>
        <v>0</v>
      </c>
      <c r="F75" s="4"/>
      <c r="G75" s="4"/>
      <c r="H75" s="4"/>
      <c r="I75" s="4"/>
      <c r="J75" s="4"/>
      <c r="K75" s="4"/>
      <c r="L75" s="1"/>
    </row>
    <row r="76" spans="1:12" ht="56.25" customHeight="1" x14ac:dyDescent="0.35">
      <c r="A76" s="73"/>
      <c r="B76" s="41"/>
      <c r="C76" s="165"/>
      <c r="D76" s="168"/>
      <c r="E76" s="75">
        <f ca="1">INDIRECT(C72&amp;"!a25")</f>
        <v>0</v>
      </c>
      <c r="F76" s="4"/>
      <c r="G76" s="4"/>
      <c r="H76" s="4"/>
      <c r="I76" s="4"/>
      <c r="J76" s="4"/>
      <c r="K76" s="4"/>
      <c r="L76" s="1"/>
    </row>
    <row r="77" spans="1:12" ht="56.25" customHeight="1" x14ac:dyDescent="0.35">
      <c r="A77" s="73"/>
      <c r="B77" s="41" t="str">
        <f>MID(C77,5,1)</f>
        <v/>
      </c>
      <c r="C77" s="81" t="str">
        <f>Sommaire!C20</f>
        <v>B.5</v>
      </c>
      <c r="D77" s="47">
        <f>Sommaire!D20</f>
        <v>0</v>
      </c>
      <c r="E77" s="86"/>
      <c r="L77" s="1"/>
    </row>
    <row r="78" spans="1:12" ht="56.25" customHeight="1" x14ac:dyDescent="0.35">
      <c r="A78" s="73"/>
      <c r="B78" s="41"/>
      <c r="C78" s="163"/>
      <c r="D78" s="166"/>
      <c r="E78" s="75" t="e">
        <f ca="1">INDIRECT(C77&amp;"!a22")</f>
        <v>#REF!</v>
      </c>
      <c r="F78" s="4"/>
      <c r="G78" s="4"/>
      <c r="H78" s="4"/>
      <c r="I78" s="4"/>
      <c r="J78" s="4"/>
      <c r="K78" s="4"/>
      <c r="L78" s="1"/>
    </row>
    <row r="79" spans="1:12" ht="56.25" customHeight="1" x14ac:dyDescent="0.35">
      <c r="A79" s="73"/>
      <c r="B79" s="41"/>
      <c r="C79" s="164"/>
      <c r="D79" s="167"/>
      <c r="E79" s="75" t="e">
        <f ca="1">INDIRECT(C77&amp;"!a23")</f>
        <v>#REF!</v>
      </c>
      <c r="F79" s="4"/>
      <c r="G79" s="4"/>
      <c r="H79" s="4"/>
      <c r="I79" s="4"/>
      <c r="J79" s="4"/>
      <c r="K79" s="4"/>
      <c r="L79" s="1"/>
    </row>
    <row r="80" spans="1:12" ht="56.25" customHeight="1" x14ac:dyDescent="0.35">
      <c r="A80" s="73"/>
      <c r="B80" s="41"/>
      <c r="C80" s="164"/>
      <c r="D80" s="167"/>
      <c r="E80" s="75" t="e">
        <f ca="1">INDIRECT(C77&amp;"!a24")</f>
        <v>#REF!</v>
      </c>
      <c r="F80" s="4"/>
      <c r="G80" s="4"/>
      <c r="H80" s="4"/>
      <c r="I80" s="4"/>
      <c r="J80" s="4"/>
      <c r="K80" s="4"/>
      <c r="L80" s="1"/>
    </row>
    <row r="81" spans="1:12" ht="56.25" customHeight="1" x14ac:dyDescent="0.35">
      <c r="A81" s="73"/>
      <c r="B81" s="41"/>
      <c r="C81" s="165"/>
      <c r="D81" s="168"/>
      <c r="E81" s="75" t="e">
        <f ca="1">INDIRECT(C77&amp;"!a25")</f>
        <v>#REF!</v>
      </c>
      <c r="F81" s="4"/>
      <c r="G81" s="4"/>
      <c r="H81" s="4"/>
      <c r="I81" s="4"/>
      <c r="J81" s="4"/>
      <c r="K81" s="4"/>
      <c r="L81" s="1"/>
    </row>
    <row r="82" spans="1:12" ht="56.25" customHeight="1" x14ac:dyDescent="0.35">
      <c r="A82" s="73"/>
      <c r="B82" s="41" t="str">
        <f>MID(C82,5,1)</f>
        <v/>
      </c>
      <c r="C82" s="81" t="str">
        <f>Sommaire!C21</f>
        <v>B.6</v>
      </c>
      <c r="D82" s="47" t="str">
        <f>Sommaire!D21</f>
        <v>XXXXXXXXXXXXXXXXXXXXXXXXXXXXXXXXXXX</v>
      </c>
      <c r="E82" s="86"/>
      <c r="L82" s="1"/>
    </row>
    <row r="83" spans="1:12" ht="56.25" customHeight="1" x14ac:dyDescent="0.35">
      <c r="A83" s="73"/>
      <c r="B83" s="41"/>
      <c r="C83" s="163"/>
      <c r="D83" s="166"/>
      <c r="E83" s="75" t="e">
        <f ca="1">INDIRECT(C82&amp;"!a22")</f>
        <v>#REF!</v>
      </c>
      <c r="F83" s="4"/>
      <c r="G83" s="4"/>
      <c r="H83" s="4"/>
      <c r="I83" s="4"/>
      <c r="J83" s="4"/>
      <c r="K83" s="4"/>
      <c r="L83" s="1"/>
    </row>
    <row r="84" spans="1:12" ht="56.25" customHeight="1" x14ac:dyDescent="0.35">
      <c r="A84" s="73"/>
      <c r="B84" s="41"/>
      <c r="C84" s="164"/>
      <c r="D84" s="167"/>
      <c r="E84" s="75" t="e">
        <f ca="1">INDIRECT(C82&amp;"!a23")</f>
        <v>#REF!</v>
      </c>
      <c r="F84" s="4"/>
      <c r="G84" s="4"/>
      <c r="H84" s="4"/>
      <c r="I84" s="4"/>
      <c r="J84" s="4"/>
      <c r="K84" s="4"/>
      <c r="L84" s="1"/>
    </row>
    <row r="85" spans="1:12" ht="56.25" customHeight="1" x14ac:dyDescent="0.35">
      <c r="A85" s="73"/>
      <c r="B85" s="41"/>
      <c r="C85" s="164"/>
      <c r="D85" s="167"/>
      <c r="E85" s="75" t="e">
        <f ca="1">INDIRECT(C82&amp;"!a24")</f>
        <v>#REF!</v>
      </c>
      <c r="F85" s="4"/>
      <c r="G85" s="4"/>
      <c r="H85" s="4"/>
      <c r="I85" s="4"/>
      <c r="J85" s="4"/>
      <c r="K85" s="4"/>
      <c r="L85" s="1"/>
    </row>
    <row r="86" spans="1:12" ht="56.25" customHeight="1" x14ac:dyDescent="0.35">
      <c r="A86" s="73"/>
      <c r="B86" s="41"/>
      <c r="C86" s="165"/>
      <c r="D86" s="168"/>
      <c r="E86" s="75" t="e">
        <f ca="1">INDIRECT(C82&amp;"!a25")</f>
        <v>#REF!</v>
      </c>
      <c r="F86" s="4"/>
      <c r="G86" s="4"/>
      <c r="H86" s="4"/>
      <c r="I86" s="4"/>
      <c r="J86" s="4"/>
      <c r="K86" s="4"/>
      <c r="L86" s="1"/>
    </row>
    <row r="87" spans="1:12" ht="56.25" customHeight="1" x14ac:dyDescent="0.35">
      <c r="A87" s="73"/>
      <c r="B87" s="41" t="str">
        <f>MID(C87,5,1)</f>
        <v/>
      </c>
      <c r="C87" s="81" t="str">
        <f>Sommaire!C22</f>
        <v>B.7</v>
      </c>
      <c r="D87" s="47" t="str">
        <f>Sommaire!D22</f>
        <v>XXXXXXXXXXXXXXXXXXXXXXXXXXXXXXXXXXX</v>
      </c>
      <c r="E87" s="86"/>
      <c r="L87" s="1"/>
    </row>
    <row r="88" spans="1:12" ht="56.25" customHeight="1" x14ac:dyDescent="0.35">
      <c r="A88" s="73"/>
      <c r="B88" s="41"/>
      <c r="C88" s="163"/>
      <c r="D88" s="166"/>
      <c r="E88" s="75" t="e">
        <f ca="1">INDIRECT(C87&amp;"!a22")</f>
        <v>#REF!</v>
      </c>
      <c r="F88" s="4"/>
      <c r="G88" s="4"/>
      <c r="H88" s="4"/>
      <c r="I88" s="4"/>
      <c r="J88" s="4"/>
      <c r="K88" s="4"/>
      <c r="L88" s="1"/>
    </row>
    <row r="89" spans="1:12" ht="56.25" customHeight="1" x14ac:dyDescent="0.35">
      <c r="A89" s="73"/>
      <c r="B89" s="41"/>
      <c r="C89" s="164"/>
      <c r="D89" s="167"/>
      <c r="E89" s="75" t="e">
        <f ca="1">INDIRECT(C87&amp;"!a23")</f>
        <v>#REF!</v>
      </c>
      <c r="F89" s="4"/>
      <c r="G89" s="4"/>
      <c r="H89" s="4"/>
      <c r="I89" s="4"/>
      <c r="J89" s="4"/>
      <c r="K89" s="4"/>
      <c r="L89" s="1"/>
    </row>
    <row r="90" spans="1:12" ht="56.25" customHeight="1" x14ac:dyDescent="0.35">
      <c r="A90" s="73"/>
      <c r="B90" s="41"/>
      <c r="C90" s="164"/>
      <c r="D90" s="167"/>
      <c r="E90" s="75" t="e">
        <f ca="1">INDIRECT(C87&amp;"!a24")</f>
        <v>#REF!</v>
      </c>
      <c r="F90" s="4"/>
      <c r="G90" s="4"/>
      <c r="H90" s="4"/>
      <c r="I90" s="4"/>
      <c r="J90" s="4"/>
      <c r="K90" s="4"/>
      <c r="L90" s="1"/>
    </row>
    <row r="91" spans="1:12" ht="56.25" customHeight="1" x14ac:dyDescent="0.35">
      <c r="A91" s="73"/>
      <c r="B91" s="41"/>
      <c r="C91" s="165"/>
      <c r="D91" s="168"/>
      <c r="E91" s="75" t="e">
        <f ca="1">INDIRECT(C87&amp;"!a25")</f>
        <v>#REF!</v>
      </c>
      <c r="F91" s="4"/>
      <c r="G91" s="4"/>
      <c r="H91" s="4"/>
      <c r="I91" s="4"/>
      <c r="J91" s="4"/>
      <c r="K91" s="4"/>
      <c r="L91" s="1"/>
    </row>
    <row r="92" spans="1:12" ht="56.25" customHeight="1" x14ac:dyDescent="0.35">
      <c r="A92" s="73"/>
      <c r="B92" s="41" t="str">
        <f>MID(C92,5,1)</f>
        <v/>
      </c>
      <c r="C92" s="81" t="str">
        <f>Sommaire!C23</f>
        <v>B.8</v>
      </c>
      <c r="D92" s="47" t="str">
        <f>Sommaire!D23</f>
        <v>XXXXXXXXXXXXXXXXXXXXXXXXXXXXXXXXXXX</v>
      </c>
      <c r="E92" s="86"/>
      <c r="L92" s="1"/>
    </row>
    <row r="93" spans="1:12" ht="56.25" customHeight="1" x14ac:dyDescent="0.35">
      <c r="A93" s="73"/>
      <c r="B93" s="41"/>
      <c r="C93" s="163"/>
      <c r="D93" s="166"/>
      <c r="E93" s="75" t="e">
        <f ca="1">INDIRECT(C92&amp;"!a22")</f>
        <v>#REF!</v>
      </c>
      <c r="F93" s="4"/>
      <c r="G93" s="4"/>
      <c r="H93" s="4"/>
      <c r="I93" s="4"/>
      <c r="J93" s="4"/>
      <c r="K93" s="4"/>
      <c r="L93" s="1"/>
    </row>
    <row r="94" spans="1:12" ht="56.25" customHeight="1" x14ac:dyDescent="0.35">
      <c r="A94" s="73"/>
      <c r="B94" s="41"/>
      <c r="C94" s="164"/>
      <c r="D94" s="167"/>
      <c r="E94" s="75" t="e">
        <f ca="1">INDIRECT(C92&amp;"!a23")</f>
        <v>#REF!</v>
      </c>
      <c r="F94" s="4"/>
      <c r="G94" s="4"/>
      <c r="H94" s="4"/>
      <c r="I94" s="4"/>
      <c r="J94" s="4"/>
      <c r="K94" s="4"/>
      <c r="L94" s="1"/>
    </row>
    <row r="95" spans="1:12" ht="56.25" customHeight="1" x14ac:dyDescent="0.35">
      <c r="A95" s="73"/>
      <c r="B95" s="41"/>
      <c r="C95" s="164"/>
      <c r="D95" s="167"/>
      <c r="E95" s="75" t="e">
        <f ca="1">INDIRECT(C92&amp;"!a24")</f>
        <v>#REF!</v>
      </c>
      <c r="F95" s="4"/>
      <c r="G95" s="4"/>
      <c r="H95" s="4"/>
      <c r="I95" s="4"/>
      <c r="J95" s="4"/>
      <c r="K95" s="4"/>
      <c r="L95" s="1"/>
    </row>
    <row r="96" spans="1:12" ht="56.25" customHeight="1" x14ac:dyDescent="0.35">
      <c r="A96" s="73"/>
      <c r="B96" s="41"/>
      <c r="C96" s="165"/>
      <c r="D96" s="168"/>
      <c r="E96" s="75" t="e">
        <f ca="1">INDIRECT(C92&amp;"!a25")</f>
        <v>#REF!</v>
      </c>
      <c r="F96" s="4"/>
      <c r="G96" s="4"/>
      <c r="H96" s="4"/>
      <c r="I96" s="4"/>
      <c r="J96" s="4"/>
      <c r="K96" s="4"/>
      <c r="L96" s="1"/>
    </row>
    <row r="97" spans="1:100" ht="56.25" customHeight="1" x14ac:dyDescent="0.35">
      <c r="A97" s="73"/>
      <c r="B97" s="41" t="str">
        <f>MID(C97,5,1)</f>
        <v/>
      </c>
      <c r="C97" s="81" t="str">
        <f>Sommaire!C24</f>
        <v>B.9</v>
      </c>
      <c r="D97" s="47" t="str">
        <f>Sommaire!D24</f>
        <v>XXXXXXXXXXXXXXXXXXXXXXXXXXXXXXXXXXX</v>
      </c>
      <c r="E97" s="86"/>
      <c r="L97" s="1"/>
    </row>
    <row r="98" spans="1:100" ht="56.25" customHeight="1" x14ac:dyDescent="0.35">
      <c r="A98" s="73"/>
      <c r="B98" s="41"/>
      <c r="C98" s="163"/>
      <c r="D98" s="166"/>
      <c r="E98" s="75" t="e">
        <f ca="1">INDIRECT(C97&amp;"!a22")</f>
        <v>#REF!</v>
      </c>
      <c r="F98" s="4"/>
      <c r="G98" s="4"/>
      <c r="H98" s="4"/>
      <c r="I98" s="4"/>
      <c r="J98" s="4"/>
      <c r="K98" s="4"/>
      <c r="L98" s="1"/>
    </row>
    <row r="99" spans="1:100" ht="56.25" customHeight="1" x14ac:dyDescent="0.35">
      <c r="A99" s="73"/>
      <c r="B99" s="41"/>
      <c r="C99" s="164"/>
      <c r="D99" s="167"/>
      <c r="E99" s="75" t="e">
        <f ca="1">INDIRECT(C97&amp;"!a23")</f>
        <v>#REF!</v>
      </c>
      <c r="F99" s="4"/>
      <c r="G99" s="4"/>
      <c r="H99" s="4"/>
      <c r="I99" s="4"/>
      <c r="J99" s="4"/>
      <c r="K99" s="4"/>
      <c r="L99" s="1"/>
    </row>
    <row r="100" spans="1:100" ht="56.25" customHeight="1" x14ac:dyDescent="0.35">
      <c r="A100" s="73"/>
      <c r="B100" s="41"/>
      <c r="C100" s="164"/>
      <c r="D100" s="167"/>
      <c r="E100" s="75" t="e">
        <f ca="1">INDIRECT(C97&amp;"!a24")</f>
        <v>#REF!</v>
      </c>
      <c r="F100" s="4"/>
      <c r="G100" s="4"/>
      <c r="H100" s="4"/>
      <c r="I100" s="4"/>
      <c r="J100" s="4"/>
      <c r="K100" s="4"/>
      <c r="L100" s="1"/>
    </row>
    <row r="101" spans="1:100" ht="56.25" customHeight="1" x14ac:dyDescent="0.35">
      <c r="A101" s="73"/>
      <c r="B101" s="41"/>
      <c r="C101" s="165"/>
      <c r="D101" s="168"/>
      <c r="E101" s="75" t="e">
        <f ca="1">INDIRECT(C97&amp;"!a25")</f>
        <v>#REF!</v>
      </c>
      <c r="F101" s="4"/>
      <c r="G101" s="4"/>
      <c r="H101" s="4"/>
      <c r="I101" s="4"/>
      <c r="J101" s="4"/>
      <c r="K101" s="4"/>
      <c r="L101" s="1"/>
    </row>
    <row r="102" spans="1:100" ht="56.25" customHeight="1" x14ac:dyDescent="0.35">
      <c r="A102" s="73"/>
      <c r="B102" s="41" t="e">
        <f>MID(C102,5,1)</f>
        <v>#REF!</v>
      </c>
      <c r="C102" s="81" t="e">
        <f>Sommaire!#REF!</f>
        <v>#REF!</v>
      </c>
      <c r="D102" s="47" t="e">
        <f>Sommaire!#REF!</f>
        <v>#REF!</v>
      </c>
      <c r="E102" s="86"/>
    </row>
    <row r="103" spans="1:100" ht="56.25" customHeight="1" x14ac:dyDescent="0.35">
      <c r="A103" s="73"/>
      <c r="B103" s="41"/>
      <c r="C103" s="163"/>
      <c r="D103" s="166"/>
      <c r="E103" s="75" t="e">
        <f ca="1">INDIRECT(C102&amp;"!a22")</f>
        <v>#REF!</v>
      </c>
      <c r="F103" s="4"/>
      <c r="G103" s="4"/>
      <c r="H103" s="4"/>
      <c r="I103" s="4"/>
      <c r="J103" s="4"/>
      <c r="K103" s="4"/>
    </row>
    <row r="104" spans="1:100" ht="56.25" customHeight="1" x14ac:dyDescent="0.35">
      <c r="A104" s="73"/>
      <c r="B104" s="41"/>
      <c r="C104" s="164"/>
      <c r="D104" s="167"/>
      <c r="E104" s="75" t="e">
        <f ca="1">INDIRECT(C102&amp;"!a23")</f>
        <v>#REF!</v>
      </c>
      <c r="F104" s="4"/>
      <c r="G104" s="4"/>
      <c r="H104" s="4"/>
      <c r="I104" s="4"/>
      <c r="J104" s="4"/>
      <c r="K104" s="4"/>
    </row>
    <row r="105" spans="1:100" ht="56.25" customHeight="1" x14ac:dyDescent="0.35">
      <c r="A105" s="73"/>
      <c r="B105" s="41"/>
      <c r="C105" s="164"/>
      <c r="D105" s="167"/>
      <c r="E105" s="75" t="e">
        <f ca="1">INDIRECT(C102&amp;"!a24")</f>
        <v>#REF!</v>
      </c>
      <c r="F105" s="4"/>
      <c r="G105" s="4"/>
      <c r="H105" s="4"/>
      <c r="I105" s="4"/>
      <c r="J105" s="4"/>
      <c r="K105" s="4"/>
    </row>
    <row r="106" spans="1:100" ht="56.25" customHeight="1" x14ac:dyDescent="0.35">
      <c r="A106" s="73"/>
      <c r="B106" s="41"/>
      <c r="C106" s="165"/>
      <c r="D106" s="168"/>
      <c r="E106" s="75" t="e">
        <f ca="1">INDIRECT(C102&amp;"!a25")</f>
        <v>#REF!</v>
      </c>
      <c r="F106" s="4"/>
      <c r="G106" s="4"/>
      <c r="H106" s="4"/>
      <c r="I106" s="4"/>
      <c r="J106" s="4"/>
      <c r="K106" s="4"/>
    </row>
    <row r="107" spans="1:100" s="99" customFormat="1" ht="56.25" customHeight="1" x14ac:dyDescent="0.35">
      <c r="A107" s="156" t="s">
        <v>14</v>
      </c>
      <c r="B107" s="95" t="str">
        <f>MID(C107,5,1)</f>
        <v>C</v>
      </c>
      <c r="C107" s="59" t="str">
        <f>Sommaire!C25</f>
        <v>AXE C : Urbanisme</v>
      </c>
      <c r="D107" s="60"/>
      <c r="E107" s="88"/>
    </row>
    <row r="108" spans="1:100" s="3" customFormat="1" ht="56.25" customHeight="1" x14ac:dyDescent="0.35">
      <c r="A108" s="156"/>
      <c r="B108" s="41" t="str">
        <f>MID(C108,5,1)</f>
        <v/>
      </c>
      <c r="C108" s="80" t="str">
        <f>Sommaire!C26</f>
        <v>C.1</v>
      </c>
      <c r="D108" s="47" t="str">
        <f>Sommaire!D26</f>
        <v>Aménager le territoire de manière durable</v>
      </c>
      <c r="E108" s="86"/>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row>
    <row r="109" spans="1:100" s="3" customFormat="1" ht="56.25" customHeight="1" x14ac:dyDescent="0.35">
      <c r="A109" s="74"/>
      <c r="B109" s="41"/>
      <c r="C109" s="172"/>
      <c r="D109" s="166"/>
      <c r="E109" s="75" t="str">
        <f ca="1">INDIRECT(C108&amp;"!a22")</f>
        <v>Nombre d'éco-quartier / nombre</v>
      </c>
      <c r="F109" s="4"/>
      <c r="G109" s="4"/>
      <c r="H109" s="4"/>
      <c r="I109" s="4"/>
      <c r="J109" s="4"/>
      <c r="K109" s="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row>
    <row r="110" spans="1:100" s="3" customFormat="1" ht="56.25" customHeight="1" x14ac:dyDescent="0.35">
      <c r="A110" s="74"/>
      <c r="B110" s="41"/>
      <c r="C110" s="173"/>
      <c r="D110" s="167"/>
      <c r="E110" s="75" t="str">
        <f ca="1">INDIRECT(C108&amp;"!a23")</f>
        <v>Nombre de petit-collectif/ nombre</v>
      </c>
      <c r="F110" s="4"/>
      <c r="G110" s="4"/>
      <c r="H110" s="4"/>
      <c r="I110" s="4"/>
      <c r="J110" s="4"/>
      <c r="K110" s="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row>
    <row r="111" spans="1:100" s="3" customFormat="1" ht="56.25" customHeight="1" x14ac:dyDescent="0.35">
      <c r="A111" s="74"/>
      <c r="B111" s="41"/>
      <c r="C111" s="173"/>
      <c r="D111" s="167"/>
      <c r="E111" s="75" t="str">
        <f ca="1">INDIRECT(C108&amp;"!a24")</f>
        <v>Surfaces artificalisées / ha</v>
      </c>
      <c r="F111" s="4"/>
      <c r="G111" s="4"/>
      <c r="H111" s="4"/>
      <c r="I111" s="4"/>
      <c r="J111" s="4"/>
      <c r="K111" s="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row>
    <row r="112" spans="1:100" s="3" customFormat="1" ht="56.25" customHeight="1" x14ac:dyDescent="0.35">
      <c r="A112" s="74"/>
      <c r="B112" s="41"/>
      <c r="C112" s="174"/>
      <c r="D112" s="168"/>
      <c r="E112" s="75" t="str">
        <f ca="1">INDIRECT(C108&amp;"!a25")</f>
        <v>Eléments effectivement intégrés au PLUi</v>
      </c>
      <c r="F112" s="4"/>
      <c r="G112" s="4"/>
      <c r="H112" s="4"/>
      <c r="I112" s="4"/>
      <c r="J112" s="4"/>
      <c r="K112" s="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row>
    <row r="113" spans="1:100" s="3" customFormat="1" ht="56.25" customHeight="1" x14ac:dyDescent="0.35">
      <c r="A113" s="74"/>
      <c r="B113" s="41" t="str">
        <f>MID(C113,5,1)</f>
        <v/>
      </c>
      <c r="C113" s="80" t="str">
        <f>Sommaire!C27</f>
        <v>C.2</v>
      </c>
      <c r="D113" s="47" t="str">
        <f>Sommaire!D27</f>
        <v>Développer l’utilisation d’équipements permettant d'économiser les ressources en eau</v>
      </c>
      <c r="E113" s="86"/>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row>
    <row r="114" spans="1:100" s="3" customFormat="1" ht="56.25" customHeight="1" x14ac:dyDescent="0.35">
      <c r="A114" s="74"/>
      <c r="B114" s="41"/>
      <c r="C114" s="172"/>
      <c r="D114" s="166"/>
      <c r="E114" s="75" t="str">
        <f ca="1">INDIRECT(C113&amp;"!a22")</f>
        <v>Consommation moyenne par hab. / m3/hab.</v>
      </c>
      <c r="F114" s="4"/>
      <c r="G114" s="4"/>
      <c r="H114" s="4"/>
      <c r="I114" s="4"/>
      <c r="J114" s="4"/>
      <c r="K114" s="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row>
    <row r="115" spans="1:100" s="3" customFormat="1" ht="56.25" customHeight="1" x14ac:dyDescent="0.35">
      <c r="A115" s="74"/>
      <c r="B115" s="41"/>
      <c r="C115" s="173"/>
      <c r="D115" s="167"/>
      <c r="E115" s="75" t="str">
        <f ca="1">INDIRECT(C113&amp;"!a23")</f>
        <v>Volume de fuite sur les réseaux/ m3</v>
      </c>
      <c r="F115" s="4"/>
      <c r="G115" s="4"/>
      <c r="H115" s="4"/>
      <c r="I115" s="4"/>
      <c r="J115" s="4"/>
      <c r="K115" s="4"/>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row>
    <row r="116" spans="1:100" s="3" customFormat="1" ht="56.25" customHeight="1" x14ac:dyDescent="0.35">
      <c r="A116" s="74"/>
      <c r="B116" s="41"/>
      <c r="C116" s="173"/>
      <c r="D116" s="167"/>
      <c r="E116" s="75" t="str">
        <f ca="1">INDIRECT(C113&amp;"!a24")</f>
        <v>Volume eau brute utilisé / m3</v>
      </c>
      <c r="F116" s="4"/>
      <c r="G116" s="4"/>
      <c r="H116" s="4"/>
      <c r="I116" s="4"/>
      <c r="J116" s="4"/>
      <c r="K116" s="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row>
    <row r="117" spans="1:100" s="3" customFormat="1" ht="56.25" customHeight="1" x14ac:dyDescent="0.35">
      <c r="A117" s="74"/>
      <c r="B117" s="41"/>
      <c r="C117" s="174"/>
      <c r="D117" s="168"/>
      <c r="E117" s="75" t="str">
        <f ca="1">INDIRECT(C113&amp;"!a25")</f>
        <v>Actions mises en place / nombre</v>
      </c>
      <c r="F117" s="4"/>
      <c r="G117" s="4"/>
      <c r="H117" s="4"/>
      <c r="I117" s="4"/>
      <c r="J117" s="4"/>
      <c r="K117" s="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row>
    <row r="118" spans="1:100" s="3" customFormat="1" ht="56.25" customHeight="1" x14ac:dyDescent="0.35">
      <c r="A118" s="74"/>
      <c r="B118" s="41" t="str">
        <f>MID(C118,5,1)</f>
        <v/>
      </c>
      <c r="C118" s="80" t="str">
        <f>Sommaire!C28</f>
        <v>C.3</v>
      </c>
      <c r="D118" s="47" t="str">
        <f>Sommaire!D28</f>
        <v>Préserver les espaces naturels, agricoles et forestiers de l’urbanisation</v>
      </c>
      <c r="E118" s="86"/>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row>
    <row r="119" spans="1:100" s="3" customFormat="1" ht="56.25" customHeight="1" x14ac:dyDescent="0.35">
      <c r="A119" s="74"/>
      <c r="B119" s="41"/>
      <c r="C119" s="172"/>
      <c r="D119" s="166"/>
      <c r="E119" s="75" t="str">
        <f ca="1">INDIRECT(C118&amp;"!a22")</f>
        <v>Surfaces agricoles / Ha</v>
      </c>
      <c r="F119" s="4"/>
      <c r="G119" s="4"/>
      <c r="H119" s="4"/>
      <c r="I119" s="4"/>
      <c r="J119" s="4"/>
      <c r="K119" s="4"/>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row>
    <row r="120" spans="1:100" s="3" customFormat="1" ht="56.25" customHeight="1" x14ac:dyDescent="0.35">
      <c r="A120" s="74"/>
      <c r="B120" s="41"/>
      <c r="C120" s="173"/>
      <c r="D120" s="167"/>
      <c r="E120" s="75" t="str">
        <f ca="1">INDIRECT(C118&amp;"!a23")</f>
        <v>Surfaces de zones tampons/ Ha</v>
      </c>
      <c r="F120" s="4"/>
      <c r="G120" s="4"/>
      <c r="H120" s="4"/>
      <c r="I120" s="4"/>
      <c r="J120" s="4"/>
      <c r="K120" s="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row>
    <row r="121" spans="1:100" s="3" customFormat="1" ht="56.25" customHeight="1" x14ac:dyDescent="0.35">
      <c r="A121" s="74"/>
      <c r="B121" s="41"/>
      <c r="C121" s="173"/>
      <c r="D121" s="167"/>
      <c r="E121" s="75" t="str">
        <f ca="1">INDIRECT(C118&amp;"!a24")</f>
        <v>Surfaces boisées / Ha</v>
      </c>
      <c r="F121" s="4"/>
      <c r="G121" s="4"/>
      <c r="H121" s="4"/>
      <c r="I121" s="4"/>
      <c r="J121" s="4"/>
      <c r="K121" s="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row>
    <row r="122" spans="1:100" s="3" customFormat="1" ht="56.25" customHeight="1" x14ac:dyDescent="0.35">
      <c r="A122" s="74"/>
      <c r="B122" s="41"/>
      <c r="C122" s="174"/>
      <c r="D122" s="168"/>
      <c r="E122" s="75" t="str">
        <f ca="1">INDIRECT(C118&amp;"!a25")</f>
        <v>Espaces naturels protégés / Ha</v>
      </c>
      <c r="F122" s="4"/>
      <c r="G122" s="4"/>
      <c r="H122" s="4"/>
      <c r="I122" s="4"/>
      <c r="J122" s="4"/>
      <c r="K122" s="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row>
    <row r="123" spans="1:100" s="3" customFormat="1" ht="56.25" customHeight="1" x14ac:dyDescent="0.35">
      <c r="A123" s="74"/>
      <c r="B123" s="41" t="str">
        <f>MID(C123,5,1)</f>
        <v/>
      </c>
      <c r="C123" s="80" t="str">
        <f>Sommaire!C29</f>
        <v>C.4</v>
      </c>
      <c r="D123" s="47" t="str">
        <f>Sommaire!D29</f>
        <v>XXXXXXXXXXXXXXXXXXXXXXXXXXXXXXXXXXX</v>
      </c>
      <c r="E123" s="86"/>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row>
    <row r="124" spans="1:100" s="3" customFormat="1" ht="56.25" customHeight="1" x14ac:dyDescent="0.35">
      <c r="A124" s="74"/>
      <c r="B124" s="41"/>
      <c r="C124" s="172"/>
      <c r="D124" s="166"/>
      <c r="E124" s="75" t="e">
        <f ca="1">INDIRECT(C123&amp;"!a22")</f>
        <v>#REF!</v>
      </c>
      <c r="F124" s="4"/>
      <c r="G124" s="4"/>
      <c r="H124" s="4"/>
      <c r="I124" s="4"/>
      <c r="J124" s="4"/>
      <c r="K124" s="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row>
    <row r="125" spans="1:100" s="3" customFormat="1" ht="56.25" customHeight="1" x14ac:dyDescent="0.35">
      <c r="A125" s="74"/>
      <c r="B125" s="41"/>
      <c r="C125" s="173"/>
      <c r="D125" s="167"/>
      <c r="E125" s="75" t="e">
        <f ca="1">INDIRECT(C123&amp;"!a23")</f>
        <v>#REF!</v>
      </c>
      <c r="F125" s="4"/>
      <c r="G125" s="4"/>
      <c r="H125" s="4"/>
      <c r="I125" s="4"/>
      <c r="J125" s="4"/>
      <c r="K125" s="4"/>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row>
    <row r="126" spans="1:100" s="3" customFormat="1" ht="56.25" customHeight="1" x14ac:dyDescent="0.35">
      <c r="A126" s="74"/>
      <c r="B126" s="41"/>
      <c r="C126" s="173"/>
      <c r="D126" s="167"/>
      <c r="E126" s="75" t="e">
        <f ca="1">INDIRECT(C123&amp;"!a24")</f>
        <v>#REF!</v>
      </c>
      <c r="F126" s="4"/>
      <c r="G126" s="4"/>
      <c r="H126" s="4"/>
      <c r="I126" s="4"/>
      <c r="J126" s="4"/>
      <c r="K126" s="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row>
    <row r="127" spans="1:100" s="3" customFormat="1" ht="56.25" customHeight="1" x14ac:dyDescent="0.35">
      <c r="A127" s="74"/>
      <c r="B127" s="41"/>
      <c r="C127" s="174"/>
      <c r="D127" s="168"/>
      <c r="E127" s="75" t="e">
        <f ca="1">INDIRECT(C123&amp;"!a25")</f>
        <v>#REF!</v>
      </c>
      <c r="F127" s="4"/>
      <c r="G127" s="4"/>
      <c r="H127" s="4"/>
      <c r="I127" s="4"/>
      <c r="J127" s="4"/>
      <c r="K127" s="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row>
    <row r="128" spans="1:100" s="3" customFormat="1" ht="56.25" customHeight="1" x14ac:dyDescent="0.35">
      <c r="A128" s="74"/>
      <c r="B128" s="41" t="str">
        <f>MID(C128,5,1)</f>
        <v/>
      </c>
      <c r="C128" s="80" t="str">
        <f>Sommaire!C30</f>
        <v>C.5</v>
      </c>
      <c r="D128" s="47" t="str">
        <f>Sommaire!D30</f>
        <v>XXXXXXXXXXXXXXXXXXXXXXXXXXXXXXXXXXX</v>
      </c>
      <c r="E128" s="86"/>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row>
    <row r="129" spans="1:100" s="3" customFormat="1" ht="56.25" customHeight="1" x14ac:dyDescent="0.35">
      <c r="A129" s="74"/>
      <c r="B129" s="41"/>
      <c r="C129" s="172"/>
      <c r="D129" s="166"/>
      <c r="E129" s="75" t="e">
        <f ca="1">INDIRECT(C128&amp;"!a22")</f>
        <v>#REF!</v>
      </c>
      <c r="F129" s="4"/>
      <c r="G129" s="4"/>
      <c r="H129" s="4"/>
      <c r="I129" s="4"/>
      <c r="J129" s="4"/>
      <c r="K129" s="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row>
    <row r="130" spans="1:100" s="3" customFormat="1" ht="56.25" customHeight="1" x14ac:dyDescent="0.35">
      <c r="A130" s="74"/>
      <c r="B130" s="41"/>
      <c r="C130" s="173"/>
      <c r="D130" s="167"/>
      <c r="E130" s="75" t="e">
        <f ca="1">INDIRECT(C128&amp;"!a23")</f>
        <v>#REF!</v>
      </c>
      <c r="F130" s="4"/>
      <c r="G130" s="4"/>
      <c r="H130" s="4"/>
      <c r="I130" s="4"/>
      <c r="J130" s="4"/>
      <c r="K130" s="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row>
    <row r="131" spans="1:100" s="3" customFormat="1" ht="56.25" customHeight="1" x14ac:dyDescent="0.35">
      <c r="A131" s="74"/>
      <c r="B131" s="41"/>
      <c r="C131" s="173"/>
      <c r="D131" s="167"/>
      <c r="E131" s="75" t="e">
        <f ca="1">INDIRECT(C128&amp;"!a24")</f>
        <v>#REF!</v>
      </c>
      <c r="F131" s="4"/>
      <c r="G131" s="4"/>
      <c r="H131" s="4"/>
      <c r="I131" s="4"/>
      <c r="J131" s="4"/>
      <c r="K131" s="4"/>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row>
    <row r="132" spans="1:100" s="3" customFormat="1" ht="56.25" customHeight="1" x14ac:dyDescent="0.35">
      <c r="A132" s="74"/>
      <c r="B132" s="41"/>
      <c r="C132" s="174"/>
      <c r="D132" s="168"/>
      <c r="E132" s="75" t="e">
        <f ca="1">INDIRECT(C128&amp;"!a25")</f>
        <v>#REF!</v>
      </c>
      <c r="F132" s="4"/>
      <c r="G132" s="4"/>
      <c r="H132" s="4"/>
      <c r="I132" s="4"/>
      <c r="J132" s="4"/>
      <c r="K132" s="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row>
    <row r="133" spans="1:100" s="3" customFormat="1" ht="56.25" customHeight="1" x14ac:dyDescent="0.35">
      <c r="A133" s="74"/>
      <c r="B133" s="41" t="str">
        <f>MID(C133,5,1)</f>
        <v/>
      </c>
      <c r="C133" s="80" t="str">
        <f>Sommaire!C31</f>
        <v>C.6</v>
      </c>
      <c r="D133" s="47" t="str">
        <f>Sommaire!D31</f>
        <v>XXXXXXXXXXXXXXXXXXXXXXXXXXXXXXXXXXX</v>
      </c>
      <c r="E133" s="86"/>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row>
    <row r="134" spans="1:100" s="3" customFormat="1" ht="56.25" customHeight="1" x14ac:dyDescent="0.35">
      <c r="A134" s="74"/>
      <c r="B134" s="41"/>
      <c r="C134" s="172"/>
      <c r="D134" s="166"/>
      <c r="E134" s="75" t="e">
        <f ca="1">INDIRECT(C133&amp;"!a22")</f>
        <v>#REF!</v>
      </c>
      <c r="F134" s="4"/>
      <c r="G134" s="4"/>
      <c r="H134" s="4"/>
      <c r="I134" s="4"/>
      <c r="J134" s="4"/>
      <c r="K134" s="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row>
    <row r="135" spans="1:100" s="3" customFormat="1" ht="56.25" customHeight="1" x14ac:dyDescent="0.35">
      <c r="A135" s="74"/>
      <c r="B135" s="41"/>
      <c r="C135" s="173"/>
      <c r="D135" s="167"/>
      <c r="E135" s="75" t="e">
        <f ca="1">INDIRECT(C133&amp;"!a23")</f>
        <v>#REF!</v>
      </c>
      <c r="F135" s="4"/>
      <c r="G135" s="4"/>
      <c r="H135" s="4"/>
      <c r="I135" s="4"/>
      <c r="J135" s="4"/>
      <c r="K135" s="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row>
    <row r="136" spans="1:100" s="3" customFormat="1" ht="56.25" customHeight="1" x14ac:dyDescent="0.35">
      <c r="A136" s="74"/>
      <c r="B136" s="41"/>
      <c r="C136" s="173"/>
      <c r="D136" s="167"/>
      <c r="E136" s="75" t="e">
        <f ca="1">INDIRECT(C133&amp;"!a24")</f>
        <v>#REF!</v>
      </c>
      <c r="F136" s="4"/>
      <c r="G136" s="4"/>
      <c r="H136" s="4"/>
      <c r="I136" s="4"/>
      <c r="J136" s="4"/>
      <c r="K136" s="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row>
    <row r="137" spans="1:100" s="3" customFormat="1" ht="56.25" customHeight="1" x14ac:dyDescent="0.35">
      <c r="A137" s="74"/>
      <c r="B137" s="41"/>
      <c r="C137" s="174"/>
      <c r="D137" s="168"/>
      <c r="E137" s="75" t="e">
        <f ca="1">INDIRECT(C133&amp;"!a25")</f>
        <v>#REF!</v>
      </c>
      <c r="F137" s="4"/>
      <c r="G137" s="4"/>
      <c r="H137" s="4"/>
      <c r="I137" s="4"/>
      <c r="J137" s="4"/>
      <c r="K137" s="4"/>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row>
    <row r="138" spans="1:100" s="3" customFormat="1" ht="56.25" customHeight="1" x14ac:dyDescent="0.35">
      <c r="A138" s="74"/>
      <c r="B138" s="41" t="str">
        <f>MID(C138,5,1)</f>
        <v/>
      </c>
      <c r="C138" s="80" t="str">
        <f>Sommaire!C32</f>
        <v>C.7</v>
      </c>
      <c r="D138" s="47" t="str">
        <f>Sommaire!D32</f>
        <v>XXXXXXXXXXXXXXXXXXXXXXXXXXXXXXXXXXX</v>
      </c>
      <c r="E138" s="86"/>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row>
    <row r="139" spans="1:100" s="3" customFormat="1" ht="56.25" customHeight="1" x14ac:dyDescent="0.35">
      <c r="A139" s="74"/>
      <c r="B139" s="41"/>
      <c r="C139" s="172"/>
      <c r="D139" s="166"/>
      <c r="E139" s="75" t="e">
        <f ca="1">INDIRECT(C138&amp;"!a22")</f>
        <v>#REF!</v>
      </c>
      <c r="F139" s="4"/>
      <c r="G139" s="4"/>
      <c r="H139" s="4"/>
      <c r="I139" s="4"/>
      <c r="J139" s="4"/>
      <c r="K139" s="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row>
    <row r="140" spans="1:100" s="3" customFormat="1" ht="56.25" customHeight="1" x14ac:dyDescent="0.35">
      <c r="A140" s="74"/>
      <c r="B140" s="41"/>
      <c r="C140" s="173"/>
      <c r="D140" s="167"/>
      <c r="E140" s="75" t="e">
        <f ca="1">INDIRECT(C138&amp;"!a23")</f>
        <v>#REF!</v>
      </c>
      <c r="F140" s="4"/>
      <c r="G140" s="4"/>
      <c r="H140" s="4"/>
      <c r="I140" s="4"/>
      <c r="J140" s="4"/>
      <c r="K140" s="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row>
    <row r="141" spans="1:100" s="3" customFormat="1" ht="56.25" customHeight="1" x14ac:dyDescent="0.35">
      <c r="A141" s="74"/>
      <c r="B141" s="41"/>
      <c r="C141" s="173"/>
      <c r="D141" s="167"/>
      <c r="E141" s="75" t="e">
        <f ca="1">INDIRECT(C138&amp;"!a24")</f>
        <v>#REF!</v>
      </c>
      <c r="F141" s="4"/>
      <c r="G141" s="4"/>
      <c r="H141" s="4"/>
      <c r="I141" s="4"/>
      <c r="J141" s="4"/>
      <c r="K141" s="4"/>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row>
    <row r="142" spans="1:100" s="3" customFormat="1" ht="56.25" customHeight="1" x14ac:dyDescent="0.35">
      <c r="A142" s="74"/>
      <c r="B142" s="41"/>
      <c r="C142" s="174"/>
      <c r="D142" s="168"/>
      <c r="E142" s="75" t="e">
        <f ca="1">INDIRECT(C138&amp;"!a25")</f>
        <v>#REF!</v>
      </c>
      <c r="F142" s="4"/>
      <c r="G142" s="4"/>
      <c r="H142" s="4"/>
      <c r="I142" s="4"/>
      <c r="J142" s="4"/>
      <c r="K142" s="4"/>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row>
    <row r="143" spans="1:100" s="3" customFormat="1" ht="56.25" customHeight="1" x14ac:dyDescent="0.35">
      <c r="A143" s="74"/>
      <c r="B143" s="41" t="str">
        <f>MID(C143,5,1)</f>
        <v/>
      </c>
      <c r="C143" s="80" t="str">
        <f>Sommaire!C33</f>
        <v>C.8</v>
      </c>
      <c r="D143" s="47" t="str">
        <f>Sommaire!D33</f>
        <v>XXXXXXXXXXXXXXXXXXXXXXXXXXXXXXXXXXX</v>
      </c>
      <c r="E143" s="86"/>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row>
    <row r="144" spans="1:100" s="3" customFormat="1" ht="56.25" customHeight="1" x14ac:dyDescent="0.35">
      <c r="A144" s="74"/>
      <c r="B144" s="41"/>
      <c r="C144" s="172"/>
      <c r="D144" s="166"/>
      <c r="E144" s="75" t="e">
        <f ca="1">INDIRECT(C143&amp;"!a22")</f>
        <v>#REF!</v>
      </c>
      <c r="F144" s="4"/>
      <c r="G144" s="4"/>
      <c r="H144" s="4"/>
      <c r="I144" s="4"/>
      <c r="J144" s="4"/>
      <c r="K144" s="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row>
    <row r="145" spans="1:100" s="3" customFormat="1" ht="56.25" customHeight="1" x14ac:dyDescent="0.35">
      <c r="A145" s="74"/>
      <c r="B145" s="41"/>
      <c r="C145" s="173"/>
      <c r="D145" s="167"/>
      <c r="E145" s="75" t="e">
        <f ca="1">INDIRECT(C143&amp;"!a23")</f>
        <v>#REF!</v>
      </c>
      <c r="F145" s="4"/>
      <c r="G145" s="4"/>
      <c r="H145" s="4"/>
      <c r="I145" s="4"/>
      <c r="J145" s="4"/>
      <c r="K145" s="4"/>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row>
    <row r="146" spans="1:100" s="3" customFormat="1" ht="56.25" customHeight="1" x14ac:dyDescent="0.35">
      <c r="A146" s="74"/>
      <c r="B146" s="41"/>
      <c r="C146" s="173"/>
      <c r="D146" s="167"/>
      <c r="E146" s="75" t="e">
        <f ca="1">INDIRECT(C143&amp;"!a24")</f>
        <v>#REF!</v>
      </c>
      <c r="F146" s="4"/>
      <c r="G146" s="4"/>
      <c r="H146" s="4"/>
      <c r="I146" s="4"/>
      <c r="J146" s="4"/>
      <c r="K146" s="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row>
    <row r="147" spans="1:100" s="3" customFormat="1" ht="56.25" customHeight="1" x14ac:dyDescent="0.35">
      <c r="A147" s="74"/>
      <c r="B147" s="41"/>
      <c r="C147" s="174"/>
      <c r="D147" s="168"/>
      <c r="E147" s="75" t="e">
        <f ca="1">INDIRECT(C143&amp;"!a25")</f>
        <v>#REF!</v>
      </c>
      <c r="F147" s="4"/>
      <c r="G147" s="4"/>
      <c r="H147" s="4"/>
      <c r="I147" s="4"/>
      <c r="J147" s="4"/>
      <c r="K147" s="4"/>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row>
    <row r="148" spans="1:100" s="3" customFormat="1" ht="56.25" customHeight="1" x14ac:dyDescent="0.35">
      <c r="A148" s="74"/>
      <c r="B148" s="41" t="str">
        <f>MID(C148,5,1)</f>
        <v/>
      </c>
      <c r="C148" s="80" t="str">
        <f>Sommaire!C34</f>
        <v>C.9</v>
      </c>
      <c r="D148" s="47" t="str">
        <f>Sommaire!D34</f>
        <v>XXXXXXXXXXXXXXXXXXXXXXXXXXXXXXXXXXX</v>
      </c>
      <c r="E148" s="86"/>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row>
    <row r="149" spans="1:100" s="3" customFormat="1" ht="56.25" customHeight="1" x14ac:dyDescent="0.35">
      <c r="A149" s="74"/>
      <c r="B149" s="41"/>
      <c r="C149" s="172"/>
      <c r="D149" s="166"/>
      <c r="E149" s="75" t="e">
        <f ca="1">INDIRECT(C148&amp;"!a22")</f>
        <v>#REF!</v>
      </c>
      <c r="F149" s="4"/>
      <c r="G149" s="4"/>
      <c r="H149" s="4"/>
      <c r="I149" s="4"/>
      <c r="J149" s="4"/>
      <c r="K149" s="4"/>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row>
    <row r="150" spans="1:100" s="3" customFormat="1" ht="56.25" customHeight="1" x14ac:dyDescent="0.35">
      <c r="A150" s="74"/>
      <c r="B150" s="41"/>
      <c r="C150" s="173"/>
      <c r="D150" s="167"/>
      <c r="E150" s="75" t="e">
        <f ca="1">INDIRECT(C148&amp;"!a23")</f>
        <v>#REF!</v>
      </c>
      <c r="F150" s="4"/>
      <c r="G150" s="4"/>
      <c r="H150" s="4"/>
      <c r="I150" s="4"/>
      <c r="J150" s="4"/>
      <c r="K150" s="4"/>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row>
    <row r="151" spans="1:100" s="3" customFormat="1" ht="56.25" customHeight="1" x14ac:dyDescent="0.35">
      <c r="A151" s="74"/>
      <c r="B151" s="41"/>
      <c r="C151" s="173"/>
      <c r="D151" s="167"/>
      <c r="E151" s="75" t="e">
        <f ca="1">INDIRECT(C148&amp;"!a24")</f>
        <v>#REF!</v>
      </c>
      <c r="F151" s="4"/>
      <c r="G151" s="4"/>
      <c r="H151" s="4"/>
      <c r="I151" s="4"/>
      <c r="J151" s="4"/>
      <c r="K151" s="4"/>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row>
    <row r="152" spans="1:100" s="3" customFormat="1" ht="56.25" customHeight="1" x14ac:dyDescent="0.35">
      <c r="A152" s="74"/>
      <c r="B152" s="41"/>
      <c r="C152" s="174"/>
      <c r="D152" s="168"/>
      <c r="E152" s="75" t="e">
        <f ca="1">INDIRECT(C148&amp;"!a25")</f>
        <v>#REF!</v>
      </c>
      <c r="F152" s="4"/>
      <c r="G152" s="4"/>
      <c r="H152" s="4"/>
      <c r="I152" s="4"/>
      <c r="J152" s="4"/>
      <c r="K152" s="4"/>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row>
    <row r="153" spans="1:100" s="3" customFormat="1" ht="56.25" customHeight="1" x14ac:dyDescent="0.35">
      <c r="A153" s="74"/>
      <c r="B153" s="41" t="str">
        <f>MID(C153,5,1)</f>
        <v/>
      </c>
      <c r="C153" s="80" t="str">
        <f>Sommaire!C35</f>
        <v>C.10</v>
      </c>
      <c r="D153" s="47" t="str">
        <f>Sommaire!D35</f>
        <v>XXXXXXXXXXXXXXXXXXXXXXXXXXXXXXXXXXX</v>
      </c>
      <c r="E153" s="86"/>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row>
    <row r="154" spans="1:100" s="3" customFormat="1" ht="56.25" customHeight="1" x14ac:dyDescent="0.35">
      <c r="A154" s="74"/>
      <c r="B154" s="41"/>
      <c r="C154" s="172"/>
      <c r="D154" s="166"/>
      <c r="E154" s="75" t="e">
        <f ca="1">INDIRECT(C153&amp;"!a22")</f>
        <v>#REF!</v>
      </c>
      <c r="F154" s="4"/>
      <c r="G154" s="4"/>
      <c r="H154" s="4"/>
      <c r="I154" s="4"/>
      <c r="J154" s="4"/>
      <c r="K154" s="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row>
    <row r="155" spans="1:100" s="3" customFormat="1" ht="56.25" customHeight="1" x14ac:dyDescent="0.35">
      <c r="A155" s="74"/>
      <c r="B155" s="41"/>
      <c r="C155" s="173"/>
      <c r="D155" s="167"/>
      <c r="E155" s="75" t="e">
        <f ca="1">INDIRECT(C153&amp;"!a23")</f>
        <v>#REF!</v>
      </c>
      <c r="F155" s="4"/>
      <c r="G155" s="4"/>
      <c r="H155" s="4"/>
      <c r="I155" s="4"/>
      <c r="J155" s="4"/>
      <c r="K155" s="4"/>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row>
    <row r="156" spans="1:100" s="3" customFormat="1" ht="56.25" customHeight="1" x14ac:dyDescent="0.35">
      <c r="A156" s="74"/>
      <c r="B156" s="41"/>
      <c r="C156" s="173"/>
      <c r="D156" s="167"/>
      <c r="E156" s="75" t="e">
        <f ca="1">INDIRECT(C153&amp;"!a24")</f>
        <v>#REF!</v>
      </c>
      <c r="F156" s="4"/>
      <c r="G156" s="4"/>
      <c r="H156" s="4"/>
      <c r="I156" s="4"/>
      <c r="J156" s="4"/>
      <c r="K156" s="4"/>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row>
    <row r="157" spans="1:100" s="3" customFormat="1" ht="56.25" customHeight="1" x14ac:dyDescent="0.35">
      <c r="A157" s="74"/>
      <c r="B157" s="41"/>
      <c r="C157" s="174"/>
      <c r="D157" s="168"/>
      <c r="E157" s="75" t="e">
        <f ca="1">INDIRECT(C153&amp;"!a25")</f>
        <v>#REF!</v>
      </c>
      <c r="F157" s="4"/>
      <c r="G157" s="4"/>
      <c r="H157" s="4"/>
      <c r="I157" s="4"/>
      <c r="J157" s="4"/>
      <c r="K157" s="4"/>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row>
    <row r="158" spans="1:100" s="94" customFormat="1" ht="56.25" customHeight="1" x14ac:dyDescent="0.35">
      <c r="A158" s="42"/>
      <c r="B158" s="93" t="str">
        <f>MID(C158,5,1)</f>
        <v>D</v>
      </c>
      <c r="C158" s="62" t="str">
        <f>Sommaire!C36</f>
        <v>AXE D : Energies renouvelables</v>
      </c>
      <c r="D158" s="63"/>
      <c r="E158" s="89"/>
    </row>
    <row r="159" spans="1:100" s="3" customFormat="1" ht="56.25" customHeight="1" x14ac:dyDescent="0.35">
      <c r="A159" s="43"/>
      <c r="B159" s="41" t="str">
        <f>MID(C159,5,1)</f>
        <v/>
      </c>
      <c r="C159" s="79" t="str">
        <f>Sommaire!C37</f>
        <v>D.1</v>
      </c>
      <c r="D159" s="47" t="str">
        <f>Sommaire!D37</f>
        <v>Développer le solaire photovoltaïque</v>
      </c>
      <c r="E159" s="86"/>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row>
    <row r="160" spans="1:100" s="3" customFormat="1" ht="56.25" customHeight="1" x14ac:dyDescent="0.35">
      <c r="A160" s="43"/>
      <c r="B160" s="41"/>
      <c r="C160" s="175"/>
      <c r="D160" s="166"/>
      <c r="E160" s="75" t="str">
        <f ca="1">INDIRECT(C159&amp;"!a22")</f>
        <v>Nombre d'évènements de communication / nombre</v>
      </c>
      <c r="F160" s="4"/>
      <c r="G160" s="4"/>
      <c r="H160" s="4"/>
      <c r="I160" s="4"/>
      <c r="J160" s="4"/>
      <c r="K160" s="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row>
    <row r="161" spans="1:100" s="3" customFormat="1" ht="56.25" customHeight="1" x14ac:dyDescent="0.35">
      <c r="A161" s="43"/>
      <c r="B161" s="41"/>
      <c r="C161" s="176"/>
      <c r="D161" s="167"/>
      <c r="E161" s="75" t="str">
        <f ca="1">INDIRECT(C159&amp;"!a23")</f>
        <v>Nombre de projet PV / nombre</v>
      </c>
      <c r="F161" s="4"/>
      <c r="G161" s="4"/>
      <c r="H161" s="4"/>
      <c r="I161" s="4"/>
      <c r="J161" s="4"/>
      <c r="K161" s="4"/>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row>
    <row r="162" spans="1:100" s="3" customFormat="1" ht="56.25" customHeight="1" x14ac:dyDescent="0.35">
      <c r="A162" s="43"/>
      <c r="B162" s="41"/>
      <c r="C162" s="176"/>
      <c r="D162" s="167"/>
      <c r="E162" s="75" t="str">
        <f ca="1">INDIRECT(C159&amp;"!a24")</f>
        <v>Surface de panneaux installés / m²</v>
      </c>
      <c r="F162" s="4"/>
      <c r="G162" s="4"/>
      <c r="H162" s="4"/>
      <c r="I162" s="4"/>
      <c r="J162" s="4"/>
      <c r="K162" s="4"/>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row>
    <row r="163" spans="1:100" s="3" customFormat="1" ht="56.25" customHeight="1" x14ac:dyDescent="0.35">
      <c r="A163" s="43"/>
      <c r="B163" s="41"/>
      <c r="C163" s="177"/>
      <c r="D163" s="168"/>
      <c r="E163" s="75">
        <f ca="1">INDIRECT(C159&amp;"!a25")</f>
        <v>0</v>
      </c>
      <c r="F163" s="4"/>
      <c r="G163" s="4"/>
      <c r="H163" s="4"/>
      <c r="I163" s="4"/>
      <c r="J163" s="4"/>
      <c r="K163" s="4"/>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row>
    <row r="164" spans="1:100" s="3" customFormat="1" ht="56.25" customHeight="1" x14ac:dyDescent="0.35">
      <c r="A164" s="43"/>
      <c r="B164" s="41" t="str">
        <f>MID(C164,5,1)</f>
        <v/>
      </c>
      <c r="C164" s="79" t="str">
        <f>Sommaire!C38</f>
        <v>D.2</v>
      </c>
      <c r="D164" s="47" t="str">
        <f>Sommaire!D38</f>
        <v>Développer la géothermie</v>
      </c>
      <c r="E164" s="86"/>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row>
    <row r="165" spans="1:100" s="3" customFormat="1" ht="56.25" customHeight="1" x14ac:dyDescent="0.35">
      <c r="A165" s="43"/>
      <c r="B165" s="41"/>
      <c r="C165" s="175"/>
      <c r="D165" s="166"/>
      <c r="E165" s="75" t="str">
        <f ca="1">INDIRECT(C164&amp;"!a22")</f>
        <v>Nombre d'études de sol / nombre</v>
      </c>
      <c r="F165" s="4"/>
      <c r="G165" s="4"/>
      <c r="H165" s="4"/>
      <c r="I165" s="4"/>
      <c r="J165" s="4"/>
      <c r="K165" s="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row>
    <row r="166" spans="1:100" s="3" customFormat="1" ht="56.25" customHeight="1" x14ac:dyDescent="0.35">
      <c r="A166" s="43"/>
      <c r="B166" s="41"/>
      <c r="C166" s="176"/>
      <c r="D166" s="167"/>
      <c r="E166" s="75" t="str">
        <f ca="1">INDIRECT(C164&amp;"!a23")</f>
        <v>Nombre de systèmes géothermiques/ nombre</v>
      </c>
      <c r="F166" s="4"/>
      <c r="G166" s="4"/>
      <c r="H166" s="4"/>
      <c r="I166" s="4"/>
      <c r="J166" s="4"/>
      <c r="K166" s="4"/>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row>
    <row r="167" spans="1:100" s="3" customFormat="1" ht="56.25" customHeight="1" x14ac:dyDescent="0.35">
      <c r="A167" s="43"/>
      <c r="B167" s="41"/>
      <c r="C167" s="176"/>
      <c r="D167" s="167"/>
      <c r="E167" s="75" t="str">
        <f ca="1">INDIRECT(C164&amp;"!a24")</f>
        <v>Puissance installée / GWh</v>
      </c>
      <c r="F167" s="4"/>
      <c r="G167" s="4"/>
      <c r="H167" s="4"/>
      <c r="I167" s="4"/>
      <c r="J167" s="4"/>
      <c r="K167" s="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row>
    <row r="168" spans="1:100" s="3" customFormat="1" ht="56.25" customHeight="1" x14ac:dyDescent="0.35">
      <c r="A168" s="43"/>
      <c r="B168" s="41"/>
      <c r="C168" s="177"/>
      <c r="D168" s="168"/>
      <c r="E168" s="75">
        <f ca="1">INDIRECT(C164&amp;"!a25")</f>
        <v>0</v>
      </c>
      <c r="F168" s="4"/>
      <c r="G168" s="4"/>
      <c r="H168" s="4"/>
      <c r="I168" s="4"/>
      <c r="J168" s="4"/>
      <c r="K168" s="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row>
    <row r="169" spans="1:100" s="3" customFormat="1" ht="56.25" customHeight="1" x14ac:dyDescent="0.35">
      <c r="A169" s="43"/>
      <c r="B169" s="41" t="str">
        <f>MID(C169,5,1)</f>
        <v/>
      </c>
      <c r="C169" s="79" t="str">
        <f>Sommaire!C39</f>
        <v>D.3</v>
      </c>
      <c r="D169" s="47" t="str">
        <f>Sommaire!D39</f>
        <v>Etudier le gisement méthanisable</v>
      </c>
      <c r="E169" s="86"/>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row>
    <row r="170" spans="1:100" s="3" customFormat="1" ht="56.25" customHeight="1" x14ac:dyDescent="0.35">
      <c r="A170" s="43"/>
      <c r="B170" s="41"/>
      <c r="C170" s="175"/>
      <c r="D170" s="166"/>
      <c r="E170" s="75" t="str">
        <f ca="1">INDIRECT(C169&amp;"!a22")</f>
        <v>Nombre de communes engagées / Nombre</v>
      </c>
      <c r="F170" s="4"/>
      <c r="G170" s="4"/>
      <c r="H170" s="4"/>
      <c r="I170" s="4"/>
      <c r="J170" s="4"/>
      <c r="K170" s="4"/>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row>
    <row r="171" spans="1:100" s="3" customFormat="1" ht="56.25" customHeight="1" x14ac:dyDescent="0.35">
      <c r="A171" s="43"/>
      <c r="B171" s="41"/>
      <c r="C171" s="176"/>
      <c r="D171" s="167"/>
      <c r="E171" s="75" t="str">
        <f ca="1">INDIRECT(C169&amp;"!a23")</f>
        <v>Quantité valorisée (contrat Ademe) / m3</v>
      </c>
      <c r="F171" s="4"/>
      <c r="G171" s="4"/>
      <c r="H171" s="4"/>
      <c r="I171" s="4"/>
      <c r="J171" s="4"/>
      <c r="K171" s="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row>
    <row r="172" spans="1:100" s="3" customFormat="1" ht="56.25" customHeight="1" x14ac:dyDescent="0.35">
      <c r="A172" s="43"/>
      <c r="B172" s="41"/>
      <c r="C172" s="176"/>
      <c r="D172" s="167"/>
      <c r="E172" s="75" t="str">
        <f ca="1">INDIRECT(C169&amp;"!a24")</f>
        <v>Production de biométhane/ MWh</v>
      </c>
      <c r="F172" s="4"/>
      <c r="G172" s="4"/>
      <c r="H172" s="4"/>
      <c r="I172" s="4"/>
      <c r="J172" s="4"/>
      <c r="K172" s="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row>
    <row r="173" spans="1:100" s="3" customFormat="1" ht="56.25" customHeight="1" x14ac:dyDescent="0.35">
      <c r="A173" s="43"/>
      <c r="B173" s="41"/>
      <c r="C173" s="177"/>
      <c r="D173" s="168"/>
      <c r="E173" s="75">
        <f ca="1">INDIRECT(C169&amp;"!a25")</f>
        <v>0</v>
      </c>
      <c r="F173" s="4"/>
      <c r="G173" s="4"/>
      <c r="H173" s="4"/>
      <c r="I173" s="4"/>
      <c r="J173" s="4"/>
      <c r="K173" s="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row>
    <row r="174" spans="1:100" s="3" customFormat="1" ht="56.25" customHeight="1" x14ac:dyDescent="0.35">
      <c r="A174" s="43"/>
      <c r="B174" s="41" t="str">
        <f>MID(C174,5,1)</f>
        <v/>
      </c>
      <c r="C174" s="79" t="str">
        <f>Sommaire!C40</f>
        <v>D.4</v>
      </c>
      <c r="D174" s="47" t="str">
        <f>Sommaire!D40</f>
        <v>Faire émerger des projets bois-énergie : chaufferies et réseaux de chaleur</v>
      </c>
      <c r="E174" s="86"/>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row>
    <row r="175" spans="1:100" s="3" customFormat="1" ht="56.25" customHeight="1" x14ac:dyDescent="0.35">
      <c r="A175" s="43"/>
      <c r="B175" s="41"/>
      <c r="C175" s="175"/>
      <c r="D175" s="166"/>
      <c r="E175" s="75" t="str">
        <f ca="1">INDIRECT(C174&amp;"!a22")</f>
        <v>Indicateurs de suivi</v>
      </c>
      <c r="F175" s="4"/>
      <c r="G175" s="4"/>
      <c r="H175" s="4"/>
      <c r="I175" s="4"/>
      <c r="J175" s="4"/>
      <c r="K175" s="4"/>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row>
    <row r="176" spans="1:100" s="3" customFormat="1" ht="56.25" customHeight="1" x14ac:dyDescent="0.35">
      <c r="A176" s="43"/>
      <c r="B176" s="41"/>
      <c r="C176" s="176"/>
      <c r="D176" s="167"/>
      <c r="E176" s="75" t="str">
        <f ca="1">INDIRECT(C174&amp;"!a23")</f>
        <v>Nombre de chaudière à énergie fossile remplacées/ Nombre</v>
      </c>
      <c r="F176" s="4"/>
      <c r="G176" s="4"/>
      <c r="H176" s="4"/>
      <c r="I176" s="4"/>
      <c r="J176" s="4"/>
      <c r="K176" s="4"/>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row>
    <row r="177" spans="1:100" s="3" customFormat="1" ht="56.25" customHeight="1" x14ac:dyDescent="0.35">
      <c r="A177" s="43"/>
      <c r="B177" s="41"/>
      <c r="C177" s="176"/>
      <c r="D177" s="167"/>
      <c r="E177" s="75">
        <f ca="1">INDIRECT(C174&amp;"!a24")</f>
        <v>0</v>
      </c>
      <c r="F177" s="4"/>
      <c r="G177" s="4"/>
      <c r="H177" s="4"/>
      <c r="I177" s="4"/>
      <c r="J177" s="4"/>
      <c r="K177" s="4"/>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row>
    <row r="178" spans="1:100" s="3" customFormat="1" ht="56.25" customHeight="1" x14ac:dyDescent="0.35">
      <c r="A178" s="43"/>
      <c r="B178" s="41"/>
      <c r="C178" s="177"/>
      <c r="D178" s="168"/>
      <c r="E178" s="75" t="str">
        <f ca="1">INDIRECT(C174&amp;"!a25")</f>
        <v>Gisement en bois local mobilisable/ m3</v>
      </c>
      <c r="F178" s="4"/>
      <c r="G178" s="4"/>
      <c r="H178" s="4"/>
      <c r="I178" s="4"/>
      <c r="J178" s="4"/>
      <c r="K178" s="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row>
    <row r="179" spans="1:100" s="3" customFormat="1" ht="56.25" customHeight="1" x14ac:dyDescent="0.35">
      <c r="A179" s="43"/>
      <c r="B179" s="41" t="str">
        <f>MID(C179,5,1)</f>
        <v/>
      </c>
      <c r="C179" s="79" t="str">
        <f>Sommaire!C41</f>
        <v>D.5</v>
      </c>
      <c r="D179" s="47" t="str">
        <f>Sommaire!D41</f>
        <v>XXXXXXXXXXXXXXXXXXXXXXXXXXXXXXXXXXX</v>
      </c>
      <c r="E179" s="86"/>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row>
    <row r="180" spans="1:100" s="3" customFormat="1" ht="56.25" customHeight="1" x14ac:dyDescent="0.35">
      <c r="A180" s="43"/>
      <c r="B180" s="41"/>
      <c r="C180" s="175"/>
      <c r="D180" s="166"/>
      <c r="E180" s="75" t="e">
        <f ca="1">INDIRECT(C179&amp;"!a22")</f>
        <v>#REF!</v>
      </c>
      <c r="F180" s="4"/>
      <c r="G180" s="4"/>
      <c r="H180" s="4"/>
      <c r="I180" s="4"/>
      <c r="J180" s="4"/>
      <c r="K180" s="4"/>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row>
    <row r="181" spans="1:100" s="3" customFormat="1" ht="56.25" customHeight="1" x14ac:dyDescent="0.35">
      <c r="A181" s="43"/>
      <c r="B181" s="41"/>
      <c r="C181" s="176"/>
      <c r="D181" s="167"/>
      <c r="E181" s="75" t="e">
        <f ca="1">INDIRECT(C179&amp;"!a23")</f>
        <v>#REF!</v>
      </c>
      <c r="F181" s="4"/>
      <c r="G181" s="4"/>
      <c r="H181" s="4"/>
      <c r="I181" s="4"/>
      <c r="J181" s="4"/>
      <c r="K181" s="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row>
    <row r="182" spans="1:100" s="3" customFormat="1" ht="56.25" customHeight="1" x14ac:dyDescent="0.35">
      <c r="A182" s="43"/>
      <c r="B182" s="41"/>
      <c r="C182" s="176"/>
      <c r="D182" s="167"/>
      <c r="E182" s="75" t="e">
        <f ca="1">INDIRECT(C179&amp;"!a24")</f>
        <v>#REF!</v>
      </c>
      <c r="F182" s="4"/>
      <c r="G182" s="4"/>
      <c r="H182" s="4"/>
      <c r="I182" s="4"/>
      <c r="J182" s="4"/>
      <c r="K182" s="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row>
    <row r="183" spans="1:100" s="3" customFormat="1" ht="56.25" customHeight="1" x14ac:dyDescent="0.35">
      <c r="A183" s="43"/>
      <c r="B183" s="41"/>
      <c r="C183" s="177"/>
      <c r="D183" s="168"/>
      <c r="E183" s="75" t="e">
        <f ca="1">INDIRECT(C179&amp;"!a25")</f>
        <v>#REF!</v>
      </c>
      <c r="F183" s="4"/>
      <c r="G183" s="4"/>
      <c r="H183" s="4"/>
      <c r="I183" s="4"/>
      <c r="J183" s="4"/>
      <c r="K183" s="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row>
    <row r="184" spans="1:100" s="3" customFormat="1" ht="56.25" customHeight="1" x14ac:dyDescent="0.35">
      <c r="A184" s="43"/>
      <c r="B184" s="41" t="str">
        <f>MID(C184,5,1)</f>
        <v/>
      </c>
      <c r="C184" s="79" t="str">
        <f>Sommaire!C42</f>
        <v>D.6</v>
      </c>
      <c r="D184" s="47" t="str">
        <f>Sommaire!D42</f>
        <v>XXXXXXXXXXXXXXXXXXXXXXXXXXXXXXXXXXX</v>
      </c>
      <c r="E184" s="86"/>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row>
    <row r="185" spans="1:100" s="3" customFormat="1" ht="56.25" customHeight="1" x14ac:dyDescent="0.35">
      <c r="A185" s="43"/>
      <c r="B185" s="41"/>
      <c r="C185" s="175"/>
      <c r="D185" s="166"/>
      <c r="E185" s="75" t="e">
        <f ca="1">INDIRECT(C184&amp;"!a22")</f>
        <v>#REF!</v>
      </c>
      <c r="F185" s="4"/>
      <c r="G185" s="4"/>
      <c r="H185" s="4"/>
      <c r="I185" s="4"/>
      <c r="J185" s="4"/>
      <c r="K185" s="4"/>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row>
    <row r="186" spans="1:100" s="3" customFormat="1" ht="56.25" customHeight="1" x14ac:dyDescent="0.35">
      <c r="A186" s="43"/>
      <c r="B186" s="41"/>
      <c r="C186" s="176"/>
      <c r="D186" s="167"/>
      <c r="E186" s="75" t="e">
        <f ca="1">INDIRECT(C184&amp;"!a23")</f>
        <v>#REF!</v>
      </c>
      <c r="F186" s="4"/>
      <c r="G186" s="4"/>
      <c r="H186" s="4"/>
      <c r="I186" s="4"/>
      <c r="J186" s="4"/>
      <c r="K186" s="4"/>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row>
    <row r="187" spans="1:100" s="3" customFormat="1" ht="56.25" customHeight="1" x14ac:dyDescent="0.35">
      <c r="A187" s="43"/>
      <c r="B187" s="41"/>
      <c r="C187" s="176"/>
      <c r="D187" s="167"/>
      <c r="E187" s="75" t="e">
        <f ca="1">INDIRECT(C184&amp;"!a24")</f>
        <v>#REF!</v>
      </c>
      <c r="F187" s="4"/>
      <c r="G187" s="4"/>
      <c r="H187" s="4"/>
      <c r="I187" s="4"/>
      <c r="J187" s="4"/>
      <c r="K187" s="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row>
    <row r="188" spans="1:100" s="3" customFormat="1" ht="56.25" customHeight="1" x14ac:dyDescent="0.35">
      <c r="A188" s="43"/>
      <c r="B188" s="41"/>
      <c r="C188" s="177"/>
      <c r="D188" s="168"/>
      <c r="E188" s="75" t="e">
        <f ca="1">INDIRECT(C184&amp;"!a25")</f>
        <v>#REF!</v>
      </c>
      <c r="F188" s="4"/>
      <c r="G188" s="4"/>
      <c r="H188" s="4"/>
      <c r="I188" s="4"/>
      <c r="J188" s="4"/>
      <c r="K188" s="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row>
    <row r="189" spans="1:100" s="3" customFormat="1" ht="56.25" customHeight="1" x14ac:dyDescent="0.35">
      <c r="A189" s="43"/>
      <c r="B189" s="41" t="str">
        <f>MID(C189,5,1)</f>
        <v/>
      </c>
      <c r="C189" s="79" t="str">
        <f>Sommaire!C43</f>
        <v>D.7</v>
      </c>
      <c r="D189" s="47" t="str">
        <f>Sommaire!D43</f>
        <v>XXXXXXXXXXXXXXXXXXXXXXXXXXXXXXXXXXX</v>
      </c>
      <c r="E189" s="86"/>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row>
    <row r="190" spans="1:100" s="3" customFormat="1" ht="56.25" customHeight="1" x14ac:dyDescent="0.35">
      <c r="A190" s="43"/>
      <c r="B190" s="41"/>
      <c r="C190" s="175"/>
      <c r="D190" s="166"/>
      <c r="E190" s="75" t="e">
        <f ca="1">INDIRECT(C189&amp;"!a22")</f>
        <v>#REF!</v>
      </c>
      <c r="F190" s="4"/>
      <c r="G190" s="4"/>
      <c r="H190" s="4"/>
      <c r="I190" s="4"/>
      <c r="J190" s="4"/>
      <c r="K190" s="4"/>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row>
    <row r="191" spans="1:100" s="3" customFormat="1" ht="56.25" customHeight="1" x14ac:dyDescent="0.35">
      <c r="A191" s="43"/>
      <c r="B191" s="41"/>
      <c r="C191" s="176"/>
      <c r="D191" s="167"/>
      <c r="E191" s="75" t="e">
        <f ca="1">INDIRECT(C189&amp;"!a23")</f>
        <v>#REF!</v>
      </c>
      <c r="F191" s="4"/>
      <c r="G191" s="4"/>
      <c r="H191" s="4"/>
      <c r="I191" s="4"/>
      <c r="J191" s="4"/>
      <c r="K191" s="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row>
    <row r="192" spans="1:100" s="3" customFormat="1" ht="56.25" customHeight="1" x14ac:dyDescent="0.35">
      <c r="A192" s="43"/>
      <c r="B192" s="41"/>
      <c r="C192" s="176"/>
      <c r="D192" s="167"/>
      <c r="E192" s="75" t="e">
        <f ca="1">INDIRECT(C189&amp;"!a24")</f>
        <v>#REF!</v>
      </c>
      <c r="F192" s="4"/>
      <c r="G192" s="4"/>
      <c r="H192" s="4"/>
      <c r="I192" s="4"/>
      <c r="J192" s="4"/>
      <c r="K192" s="4"/>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row>
    <row r="193" spans="1:100" s="3" customFormat="1" ht="56.25" customHeight="1" x14ac:dyDescent="0.35">
      <c r="A193" s="43"/>
      <c r="B193" s="41"/>
      <c r="C193" s="177"/>
      <c r="D193" s="168"/>
      <c r="E193" s="75" t="e">
        <f ca="1">INDIRECT(C189&amp;"!a25")</f>
        <v>#REF!</v>
      </c>
      <c r="F193" s="4"/>
      <c r="G193" s="4"/>
      <c r="H193" s="4"/>
      <c r="I193" s="4"/>
      <c r="J193" s="4"/>
      <c r="K193" s="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row>
    <row r="194" spans="1:100" s="3" customFormat="1" ht="56.25" customHeight="1" x14ac:dyDescent="0.35">
      <c r="A194" s="43"/>
      <c r="B194" s="41" t="str">
        <f>MID(C194,5,1)</f>
        <v/>
      </c>
      <c r="C194" s="79" t="str">
        <f>Sommaire!C44</f>
        <v>D.8</v>
      </c>
      <c r="D194" s="47" t="str">
        <f>Sommaire!D44</f>
        <v>XXXXXXXXXXXXXXXXXXXXXXXXXXXXXXXXXXX</v>
      </c>
      <c r="E194" s="86"/>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row>
    <row r="195" spans="1:100" s="3" customFormat="1" ht="56.25" customHeight="1" x14ac:dyDescent="0.35">
      <c r="A195" s="43"/>
      <c r="B195" s="41"/>
      <c r="C195" s="175"/>
      <c r="D195" s="166"/>
      <c r="E195" s="75" t="e">
        <f ca="1">INDIRECT(C194&amp;"!a22")</f>
        <v>#REF!</v>
      </c>
      <c r="F195" s="4"/>
      <c r="G195" s="4"/>
      <c r="H195" s="4"/>
      <c r="I195" s="4"/>
      <c r="J195" s="4"/>
      <c r="K195" s="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row>
    <row r="196" spans="1:100" s="3" customFormat="1" ht="56.25" customHeight="1" x14ac:dyDescent="0.35">
      <c r="A196" s="43"/>
      <c r="B196" s="41"/>
      <c r="C196" s="176"/>
      <c r="D196" s="167"/>
      <c r="E196" s="75" t="e">
        <f ca="1">INDIRECT(C194&amp;"!a23")</f>
        <v>#REF!</v>
      </c>
      <c r="F196" s="4"/>
      <c r="G196" s="4"/>
      <c r="H196" s="4"/>
      <c r="I196" s="4"/>
      <c r="J196" s="4"/>
      <c r="K196" s="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row>
    <row r="197" spans="1:100" s="3" customFormat="1" ht="56.25" customHeight="1" x14ac:dyDescent="0.35">
      <c r="A197" s="43"/>
      <c r="B197" s="41"/>
      <c r="C197" s="176"/>
      <c r="D197" s="167"/>
      <c r="E197" s="75" t="e">
        <f ca="1">INDIRECT(C194&amp;"!a24")</f>
        <v>#REF!</v>
      </c>
      <c r="F197" s="4"/>
      <c r="G197" s="4"/>
      <c r="H197" s="4"/>
      <c r="I197" s="4"/>
      <c r="J197" s="4"/>
      <c r="K197" s="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row>
    <row r="198" spans="1:100" s="3" customFormat="1" ht="56.25" customHeight="1" x14ac:dyDescent="0.35">
      <c r="A198" s="43"/>
      <c r="B198" s="41"/>
      <c r="C198" s="177"/>
      <c r="D198" s="168"/>
      <c r="E198" s="75" t="e">
        <f ca="1">INDIRECT(C194&amp;"!a25")</f>
        <v>#REF!</v>
      </c>
      <c r="F198" s="4"/>
      <c r="G198" s="4"/>
      <c r="H198" s="4"/>
      <c r="I198" s="4"/>
      <c r="J198" s="4"/>
      <c r="K198" s="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row>
    <row r="199" spans="1:100" s="3" customFormat="1" ht="56.25" customHeight="1" x14ac:dyDescent="0.35">
      <c r="A199" s="43"/>
      <c r="B199" s="41" t="str">
        <f>MID(C199,5,1)</f>
        <v/>
      </c>
      <c r="C199" s="79" t="str">
        <f>Sommaire!C45</f>
        <v>D.9</v>
      </c>
      <c r="D199" s="47" t="str">
        <f>Sommaire!D45</f>
        <v>XXXXXXXXXXXXXXXXXXXXXXXXXXXXXXXXXXX</v>
      </c>
      <c r="E199" s="86"/>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row>
    <row r="200" spans="1:100" s="3" customFormat="1" ht="56.25" customHeight="1" x14ac:dyDescent="0.35">
      <c r="A200" s="43"/>
      <c r="B200" s="41"/>
      <c r="C200" s="175"/>
      <c r="D200" s="166"/>
      <c r="E200" s="75" t="e">
        <f ca="1">INDIRECT(C199&amp;"!a22")</f>
        <v>#REF!</v>
      </c>
      <c r="F200" s="4"/>
      <c r="G200" s="4"/>
      <c r="H200" s="4"/>
      <c r="I200" s="4"/>
      <c r="J200" s="4"/>
      <c r="K200" s="4"/>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row>
    <row r="201" spans="1:100" s="3" customFormat="1" ht="56.25" customHeight="1" x14ac:dyDescent="0.35">
      <c r="A201" s="43"/>
      <c r="B201" s="41"/>
      <c r="C201" s="176"/>
      <c r="D201" s="167"/>
      <c r="E201" s="75" t="e">
        <f ca="1">INDIRECT(C199&amp;"!a23")</f>
        <v>#REF!</v>
      </c>
      <c r="F201" s="4"/>
      <c r="G201" s="4"/>
      <c r="H201" s="4"/>
      <c r="I201" s="4"/>
      <c r="J201" s="4"/>
      <c r="K201" s="4"/>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row>
    <row r="202" spans="1:100" s="3" customFormat="1" ht="56.25" customHeight="1" x14ac:dyDescent="0.35">
      <c r="A202" s="43"/>
      <c r="B202" s="41"/>
      <c r="C202" s="176"/>
      <c r="D202" s="167"/>
      <c r="E202" s="75" t="e">
        <f ca="1">INDIRECT(C199&amp;"!a24")</f>
        <v>#REF!</v>
      </c>
      <c r="F202" s="4"/>
      <c r="G202" s="4"/>
      <c r="H202" s="4"/>
      <c r="I202" s="4"/>
      <c r="J202" s="4"/>
      <c r="K202" s="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row>
    <row r="203" spans="1:100" s="3" customFormat="1" ht="56.25" customHeight="1" x14ac:dyDescent="0.35">
      <c r="A203" s="43"/>
      <c r="B203" s="41"/>
      <c r="C203" s="177"/>
      <c r="D203" s="168"/>
      <c r="E203" s="75" t="e">
        <f ca="1">INDIRECT(C199&amp;"!a25")</f>
        <v>#REF!</v>
      </c>
      <c r="F203" s="4"/>
      <c r="G203" s="4"/>
      <c r="H203" s="4"/>
      <c r="I203" s="4"/>
      <c r="J203" s="4"/>
      <c r="K203" s="4"/>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row>
    <row r="204" spans="1:100" s="3" customFormat="1" ht="56.25" customHeight="1" x14ac:dyDescent="0.35">
      <c r="A204" s="43"/>
      <c r="B204" s="41" t="str">
        <f>MID(C204,5,1)</f>
        <v/>
      </c>
      <c r="C204" s="79" t="str">
        <f>Sommaire!C46</f>
        <v>D.10</v>
      </c>
      <c r="D204" s="47" t="str">
        <f>Sommaire!D46</f>
        <v>XXXXXXXXXXXXXXXXXXXXXXXXXXXXXXXXXXX</v>
      </c>
      <c r="E204" s="86"/>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row>
    <row r="205" spans="1:100" s="3" customFormat="1" ht="56.25" customHeight="1" x14ac:dyDescent="0.35">
      <c r="A205" s="43"/>
      <c r="B205" s="41"/>
      <c r="C205" s="175"/>
      <c r="D205" s="166"/>
      <c r="E205" s="75" t="e">
        <f ca="1">INDIRECT(C204&amp;"!a22")</f>
        <v>#REF!</v>
      </c>
      <c r="F205" s="4"/>
      <c r="G205" s="4"/>
      <c r="H205" s="4"/>
      <c r="I205" s="4"/>
      <c r="J205" s="4"/>
      <c r="K205" s="4"/>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row>
    <row r="206" spans="1:100" s="3" customFormat="1" ht="56.25" customHeight="1" x14ac:dyDescent="0.35">
      <c r="A206" s="43"/>
      <c r="B206" s="41"/>
      <c r="C206" s="176"/>
      <c r="D206" s="167"/>
      <c r="E206" s="75" t="e">
        <f ca="1">INDIRECT(C204&amp;"!a23")</f>
        <v>#REF!</v>
      </c>
      <c r="F206" s="4"/>
      <c r="G206" s="4"/>
      <c r="H206" s="4"/>
      <c r="I206" s="4"/>
      <c r="J206" s="4"/>
      <c r="K206" s="4"/>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row>
    <row r="207" spans="1:100" s="3" customFormat="1" ht="56.25" customHeight="1" x14ac:dyDescent="0.35">
      <c r="A207" s="43"/>
      <c r="B207" s="41"/>
      <c r="C207" s="176"/>
      <c r="D207" s="167"/>
      <c r="E207" s="75" t="e">
        <f ca="1">INDIRECT(C204&amp;"!a24")</f>
        <v>#REF!</v>
      </c>
      <c r="F207" s="4"/>
      <c r="G207" s="4"/>
      <c r="H207" s="4"/>
      <c r="I207" s="4"/>
      <c r="J207" s="4"/>
      <c r="K207" s="4"/>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row>
    <row r="208" spans="1:100" s="3" customFormat="1" ht="56.25" customHeight="1" x14ac:dyDescent="0.35">
      <c r="A208" s="43"/>
      <c r="B208" s="41"/>
      <c r="C208" s="177"/>
      <c r="D208" s="168"/>
      <c r="E208" s="75" t="e">
        <f ca="1">INDIRECT(C204&amp;"!a25")</f>
        <v>#REF!</v>
      </c>
      <c r="F208" s="4"/>
      <c r="G208" s="4"/>
      <c r="H208" s="4"/>
      <c r="I208" s="4"/>
      <c r="J208" s="4"/>
      <c r="K208" s="4"/>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row>
    <row r="209" spans="1:11" s="101" customFormat="1" ht="56.25" customHeight="1" x14ac:dyDescent="0.35">
      <c r="A209" s="157"/>
      <c r="B209" s="100" t="str">
        <f>MID(C209,5,1)</f>
        <v>E</v>
      </c>
      <c r="C209" s="65" t="str">
        <f>Sommaire!C47</f>
        <v>AXE E : Agriculture, alimentation</v>
      </c>
      <c r="D209" s="66"/>
      <c r="E209" s="90"/>
    </row>
    <row r="210" spans="1:11" ht="56.25" customHeight="1" x14ac:dyDescent="0.35">
      <c r="A210" s="158"/>
      <c r="B210" s="41" t="str">
        <f>MID(C210,5,1)</f>
        <v/>
      </c>
      <c r="C210" s="78" t="str">
        <f>Sommaire!C48</f>
        <v>E.1</v>
      </c>
      <c r="D210" s="47" t="str">
        <f>Sommaire!D48</f>
        <v>Développer les circuits courts, les produits de saison et l’agriculture raisonnée</v>
      </c>
      <c r="E210" s="86"/>
    </row>
    <row r="211" spans="1:11" ht="56.25" customHeight="1" x14ac:dyDescent="0.35">
      <c r="A211" s="158"/>
      <c r="B211" s="41"/>
      <c r="C211" s="178"/>
      <c r="D211" s="166"/>
      <c r="E211" s="75" t="str">
        <f ca="1">INDIRECT(C210&amp;"!a22")</f>
        <v>Foncier mis à disposition / m²</v>
      </c>
      <c r="F211" s="4"/>
      <c r="G211" s="4"/>
      <c r="H211" s="4"/>
      <c r="I211" s="4"/>
      <c r="J211" s="4"/>
      <c r="K211" s="4"/>
    </row>
    <row r="212" spans="1:11" ht="56.25" customHeight="1" x14ac:dyDescent="0.35">
      <c r="A212" s="158"/>
      <c r="B212" s="41"/>
      <c r="C212" s="179"/>
      <c r="D212" s="167"/>
      <c r="E212" s="75" t="str">
        <f ca="1">INDIRECT(C210&amp;"!a23")</f>
        <v>Surface cultivée en permaculture / hectare (ha)</v>
      </c>
      <c r="F212" s="4"/>
      <c r="G212" s="4"/>
      <c r="H212" s="4"/>
      <c r="I212" s="4"/>
      <c r="J212" s="4"/>
      <c r="K212" s="4"/>
    </row>
    <row r="213" spans="1:11" ht="56.25" customHeight="1" x14ac:dyDescent="0.35">
      <c r="A213" s="158"/>
      <c r="B213" s="41"/>
      <c r="C213" s="179"/>
      <c r="D213" s="167"/>
      <c r="E213" s="75" t="str">
        <f ca="1">INDIRECT(C210&amp;"!a24")</f>
        <v>Nombre de groupement d'achat / nombre</v>
      </c>
      <c r="F213" s="4"/>
      <c r="G213" s="4"/>
      <c r="H213" s="4"/>
      <c r="I213" s="4"/>
      <c r="J213" s="4"/>
      <c r="K213" s="4"/>
    </row>
    <row r="214" spans="1:11" ht="56.25" customHeight="1" x14ac:dyDescent="0.35">
      <c r="A214" s="158"/>
      <c r="B214" s="41"/>
      <c r="C214" s="180"/>
      <c r="D214" s="168"/>
      <c r="E214" s="75">
        <f ca="1">INDIRECT(C210&amp;"!a25")</f>
        <v>0</v>
      </c>
      <c r="F214" s="4"/>
      <c r="G214" s="4"/>
      <c r="H214" s="4"/>
      <c r="I214" s="4"/>
      <c r="J214" s="4"/>
      <c r="K214" s="4"/>
    </row>
    <row r="215" spans="1:11" ht="56.25" customHeight="1" x14ac:dyDescent="0.35">
      <c r="A215" s="158"/>
      <c r="B215" s="41" t="str">
        <f>MID(C215,5,1)</f>
        <v/>
      </c>
      <c r="C215" s="78" t="str">
        <f>Sommaire!C49</f>
        <v>E.2</v>
      </c>
      <c r="D215" s="47" t="str">
        <f>Sommaire!D49</f>
        <v>Favoriser l'installation de nouvelles exploitations agricoles</v>
      </c>
      <c r="E215" s="86"/>
    </row>
    <row r="216" spans="1:11" ht="56.25" customHeight="1" x14ac:dyDescent="0.35">
      <c r="A216" s="43"/>
      <c r="B216" s="41"/>
      <c r="C216" s="178"/>
      <c r="D216" s="166"/>
      <c r="E216" s="75" t="str">
        <f ca="1">INDIRECT(C215&amp;"!a22")</f>
        <v>Surface de terre agricole / Ha</v>
      </c>
      <c r="F216" s="4"/>
      <c r="G216" s="4"/>
      <c r="H216" s="4"/>
      <c r="I216" s="4"/>
      <c r="J216" s="4"/>
      <c r="K216" s="4"/>
    </row>
    <row r="217" spans="1:11" ht="56.25" customHeight="1" x14ac:dyDescent="0.35">
      <c r="A217" s="43"/>
      <c r="B217" s="41"/>
      <c r="C217" s="179"/>
      <c r="D217" s="167"/>
      <c r="E217" s="75" t="str">
        <f ca="1">INDIRECT(C215&amp;"!a23")</f>
        <v>Surface d'espace naturel / Ha</v>
      </c>
      <c r="F217" s="4"/>
      <c r="G217" s="4"/>
      <c r="H217" s="4"/>
      <c r="I217" s="4"/>
      <c r="J217" s="4"/>
      <c r="K217" s="4"/>
    </row>
    <row r="218" spans="1:11" ht="56.25" customHeight="1" x14ac:dyDescent="0.35">
      <c r="A218" s="43"/>
      <c r="B218" s="41"/>
      <c r="C218" s="179"/>
      <c r="D218" s="167"/>
      <c r="E218" s="75">
        <f ca="1">INDIRECT(C215&amp;"!a24")</f>
        <v>0</v>
      </c>
      <c r="F218" s="4"/>
      <c r="G218" s="4"/>
      <c r="H218" s="4"/>
      <c r="I218" s="4"/>
      <c r="J218" s="4"/>
      <c r="K218" s="4"/>
    </row>
    <row r="219" spans="1:11" ht="56.25" customHeight="1" x14ac:dyDescent="0.35">
      <c r="A219" s="43"/>
      <c r="B219" s="41"/>
      <c r="C219" s="180"/>
      <c r="D219" s="168"/>
      <c r="E219" s="75">
        <f ca="1">INDIRECT(C215&amp;"!a25")</f>
        <v>0</v>
      </c>
      <c r="F219" s="4"/>
      <c r="G219" s="4"/>
      <c r="H219" s="4"/>
      <c r="I219" s="4"/>
      <c r="J219" s="4"/>
      <c r="K219" s="4"/>
    </row>
    <row r="220" spans="1:11" ht="56.25" customHeight="1" x14ac:dyDescent="0.35">
      <c r="A220" s="43"/>
      <c r="B220" s="41" t="str">
        <f>MID(C220,5,1)</f>
        <v/>
      </c>
      <c r="C220" s="78" t="str">
        <f>Sommaire!C50</f>
        <v>E.3</v>
      </c>
      <c r="D220" s="47" t="str">
        <f>Sommaire!D50</f>
        <v>Conservation et structuration des paysages agricoles ( haies et fossés)</v>
      </c>
      <c r="E220" s="86"/>
    </row>
    <row r="221" spans="1:11" ht="56.25" customHeight="1" x14ac:dyDescent="0.35">
      <c r="A221" s="43"/>
      <c r="B221" s="41"/>
      <c r="C221" s="178"/>
      <c r="D221" s="166"/>
      <c r="E221" s="75" t="str">
        <f ca="1">INDIRECT(C220&amp;"!a22")</f>
        <v>Erosion/ ha érodés</v>
      </c>
      <c r="F221" s="4"/>
      <c r="G221" s="4"/>
      <c r="H221" s="4"/>
      <c r="I221" s="4"/>
      <c r="J221" s="4"/>
      <c r="K221" s="4"/>
    </row>
    <row r="222" spans="1:11" ht="56.25" customHeight="1" x14ac:dyDescent="0.35">
      <c r="A222" s="43"/>
      <c r="B222" s="41"/>
      <c r="C222" s="179"/>
      <c r="D222" s="167"/>
      <c r="E222" s="75" t="str">
        <f ca="1">INDIRECT(C220&amp;"!a23")</f>
        <v>Tourisme vert/ nombre de personne</v>
      </c>
      <c r="F222" s="4"/>
      <c r="G222" s="4"/>
      <c r="H222" s="4"/>
      <c r="I222" s="4"/>
      <c r="J222" s="4"/>
      <c r="K222" s="4"/>
    </row>
    <row r="223" spans="1:11" ht="56.25" customHeight="1" x14ac:dyDescent="0.35">
      <c r="A223" s="43"/>
      <c r="B223" s="41"/>
      <c r="C223" s="179"/>
      <c r="D223" s="167"/>
      <c r="E223" s="75" t="str">
        <f ca="1">INDIRECT(C220&amp;"!a24")</f>
        <v>Nombre de haies/ fossés introduits</v>
      </c>
      <c r="F223" s="4"/>
      <c r="G223" s="4"/>
      <c r="H223" s="4"/>
      <c r="I223" s="4"/>
      <c r="J223" s="4"/>
      <c r="K223" s="4"/>
    </row>
    <row r="224" spans="1:11" ht="56.25" customHeight="1" x14ac:dyDescent="0.35">
      <c r="A224" s="43"/>
      <c r="B224" s="41"/>
      <c r="C224" s="180"/>
      <c r="D224" s="168"/>
      <c r="E224" s="75">
        <f ca="1">INDIRECT(C220&amp;"!a25")</f>
        <v>0</v>
      </c>
      <c r="F224" s="4"/>
      <c r="G224" s="4"/>
      <c r="H224" s="4"/>
      <c r="I224" s="4"/>
      <c r="J224" s="4"/>
      <c r="K224" s="4"/>
    </row>
    <row r="225" spans="1:11" ht="56.25" customHeight="1" x14ac:dyDescent="0.35">
      <c r="A225" s="43"/>
      <c r="B225" s="41" t="str">
        <f>MID(C225,5,1)</f>
        <v/>
      </c>
      <c r="C225" s="78" t="str">
        <f>Sommaire!C51</f>
        <v>E.4</v>
      </c>
      <c r="D225" s="47" t="str">
        <f>Sommaire!D51</f>
        <v>Démarches de viticulture raisonnée (Exemple : Appellation Faugères – Grands vins de Nature)</v>
      </c>
      <c r="E225" s="86"/>
    </row>
    <row r="226" spans="1:11" ht="56.25" customHeight="1" x14ac:dyDescent="0.35">
      <c r="A226" s="43"/>
      <c r="B226" s="41"/>
      <c r="C226" s="178"/>
      <c r="D226" s="166"/>
      <c r="E226" s="75" t="str">
        <f ca="1">INDIRECT(C225&amp;"!a22")</f>
        <v xml:space="preserve"> Surface utilisant les herbicides/insecticides / Ha</v>
      </c>
      <c r="F226" s="4"/>
      <c r="G226" s="4"/>
      <c r="H226" s="4"/>
      <c r="I226" s="4"/>
      <c r="J226" s="4"/>
      <c r="K226" s="4"/>
    </row>
    <row r="227" spans="1:11" ht="56.25" customHeight="1" x14ac:dyDescent="0.35">
      <c r="A227" s="43"/>
      <c r="B227" s="41"/>
      <c r="C227" s="179"/>
      <c r="D227" s="167"/>
      <c r="E227" s="75" t="str">
        <f ca="1">INDIRECT(C225&amp;"!a23")</f>
        <v>Pourcentage d'Agriculture biologique/ %</v>
      </c>
      <c r="F227" s="4"/>
      <c r="G227" s="4"/>
      <c r="H227" s="4"/>
      <c r="I227" s="4"/>
      <c r="J227" s="4"/>
      <c r="K227" s="4"/>
    </row>
    <row r="228" spans="1:11" ht="56.25" customHeight="1" x14ac:dyDescent="0.35">
      <c r="A228" s="43"/>
      <c r="B228" s="41"/>
      <c r="C228" s="179"/>
      <c r="D228" s="167"/>
      <c r="E228" s="75" t="str">
        <f ca="1">INDIRECT(C225&amp;"!a24")</f>
        <v>Surface touchée par la Flavescence dorée/ Ha</v>
      </c>
      <c r="F228" s="4"/>
      <c r="G228" s="4"/>
      <c r="H228" s="4"/>
      <c r="I228" s="4"/>
      <c r="J228" s="4"/>
      <c r="K228" s="4"/>
    </row>
    <row r="229" spans="1:11" ht="56.25" customHeight="1" x14ac:dyDescent="0.35">
      <c r="A229" s="43"/>
      <c r="B229" s="41"/>
      <c r="C229" s="180"/>
      <c r="D229" s="168"/>
      <c r="E229" s="75" t="str">
        <f ca="1">INDIRECT(C225&amp;"!a25")</f>
        <v>Surface intégrée à l'appellation / Ha</v>
      </c>
      <c r="F229" s="4"/>
      <c r="G229" s="4"/>
      <c r="H229" s="4"/>
      <c r="I229" s="4"/>
      <c r="J229" s="4"/>
      <c r="K229" s="4"/>
    </row>
    <row r="230" spans="1:11" ht="56.25" customHeight="1" x14ac:dyDescent="0.35">
      <c r="A230" s="43"/>
      <c r="B230" s="41" t="str">
        <f>MID(C230,5,1)</f>
        <v/>
      </c>
      <c r="C230" s="78" t="str">
        <f>Sommaire!C52</f>
        <v>E.5</v>
      </c>
      <c r="D230" s="47" t="str">
        <f>Sommaire!D52</f>
        <v>XXXXXXXXXXXXXXXXXXXXXXXXXXXXXXXXXXX</v>
      </c>
      <c r="E230" s="86"/>
    </row>
    <row r="231" spans="1:11" ht="56.25" customHeight="1" x14ac:dyDescent="0.35">
      <c r="A231" s="43"/>
      <c r="B231" s="41"/>
      <c r="C231" s="178"/>
      <c r="D231" s="166"/>
      <c r="E231" s="75" t="e">
        <f ca="1">INDIRECT(C230&amp;"!a22")</f>
        <v>#REF!</v>
      </c>
      <c r="F231" s="4"/>
      <c r="G231" s="4"/>
      <c r="H231" s="4"/>
      <c r="I231" s="4"/>
      <c r="J231" s="4"/>
      <c r="K231" s="4"/>
    </row>
    <row r="232" spans="1:11" ht="56.25" customHeight="1" x14ac:dyDescent="0.35">
      <c r="A232" s="43"/>
      <c r="B232" s="41"/>
      <c r="C232" s="179"/>
      <c r="D232" s="167"/>
      <c r="E232" s="75" t="e">
        <f ca="1">INDIRECT(C230&amp;"!a23")</f>
        <v>#REF!</v>
      </c>
      <c r="F232" s="4"/>
      <c r="G232" s="4"/>
      <c r="H232" s="4"/>
      <c r="I232" s="4"/>
      <c r="J232" s="4"/>
      <c r="K232" s="4"/>
    </row>
    <row r="233" spans="1:11" ht="56.25" customHeight="1" x14ac:dyDescent="0.35">
      <c r="A233" s="43"/>
      <c r="B233" s="41"/>
      <c r="C233" s="179"/>
      <c r="D233" s="167"/>
      <c r="E233" s="75" t="e">
        <f ca="1">INDIRECT(C230&amp;"!a24")</f>
        <v>#REF!</v>
      </c>
      <c r="F233" s="4"/>
      <c r="G233" s="4"/>
      <c r="H233" s="4"/>
      <c r="I233" s="4"/>
      <c r="J233" s="4"/>
      <c r="K233" s="4"/>
    </row>
    <row r="234" spans="1:11" ht="56.25" customHeight="1" x14ac:dyDescent="0.35">
      <c r="A234" s="43"/>
      <c r="B234" s="41"/>
      <c r="C234" s="180"/>
      <c r="D234" s="168"/>
      <c r="E234" s="75" t="e">
        <f ca="1">INDIRECT(C230&amp;"!a25")</f>
        <v>#REF!</v>
      </c>
      <c r="F234" s="4"/>
      <c r="G234" s="4"/>
      <c r="H234" s="4"/>
      <c r="I234" s="4"/>
      <c r="J234" s="4"/>
      <c r="K234" s="4"/>
    </row>
    <row r="235" spans="1:11" ht="56.25" customHeight="1" x14ac:dyDescent="0.35">
      <c r="A235" s="43"/>
      <c r="B235" s="41" t="str">
        <f>MID(C235,5,1)</f>
        <v/>
      </c>
      <c r="C235" s="78" t="str">
        <f>Sommaire!C53</f>
        <v>E.6</v>
      </c>
      <c r="D235" s="47" t="str">
        <f>Sommaire!D53</f>
        <v>XXXXXXXXXXXXXXXXXXXXXXXXXXXXXXXXXXX</v>
      </c>
      <c r="E235" s="86"/>
    </row>
    <row r="236" spans="1:11" ht="56.25" customHeight="1" x14ac:dyDescent="0.35">
      <c r="A236" s="43"/>
      <c r="B236" s="41"/>
      <c r="C236" s="178"/>
      <c r="D236" s="166"/>
      <c r="E236" s="75" t="e">
        <f ca="1">INDIRECT(C235&amp;"!a22")</f>
        <v>#REF!</v>
      </c>
      <c r="F236" s="4"/>
      <c r="G236" s="4"/>
      <c r="H236" s="4"/>
      <c r="I236" s="4"/>
      <c r="J236" s="4"/>
      <c r="K236" s="4"/>
    </row>
    <row r="237" spans="1:11" ht="56.25" customHeight="1" x14ac:dyDescent="0.35">
      <c r="A237" s="43"/>
      <c r="B237" s="41"/>
      <c r="C237" s="179"/>
      <c r="D237" s="167"/>
      <c r="E237" s="75" t="e">
        <f ca="1">INDIRECT(C235&amp;"!a23")</f>
        <v>#REF!</v>
      </c>
      <c r="F237" s="4"/>
      <c r="G237" s="4"/>
      <c r="H237" s="4"/>
      <c r="I237" s="4"/>
      <c r="J237" s="4"/>
      <c r="K237" s="4"/>
    </row>
    <row r="238" spans="1:11" ht="56.25" customHeight="1" x14ac:dyDescent="0.35">
      <c r="A238" s="43"/>
      <c r="B238" s="41"/>
      <c r="C238" s="179"/>
      <c r="D238" s="167"/>
      <c r="E238" s="75" t="e">
        <f ca="1">INDIRECT(C235&amp;"!a24")</f>
        <v>#REF!</v>
      </c>
      <c r="F238" s="4"/>
      <c r="G238" s="4"/>
      <c r="H238" s="4"/>
      <c r="I238" s="4"/>
      <c r="J238" s="4"/>
      <c r="K238" s="4"/>
    </row>
    <row r="239" spans="1:11" ht="56.25" customHeight="1" x14ac:dyDescent="0.35">
      <c r="A239" s="43"/>
      <c r="B239" s="41"/>
      <c r="C239" s="180"/>
      <c r="D239" s="168"/>
      <c r="E239" s="75" t="e">
        <f ca="1">INDIRECT(C235&amp;"!a25")</f>
        <v>#REF!</v>
      </c>
      <c r="F239" s="4"/>
      <c r="G239" s="4"/>
      <c r="H239" s="4"/>
      <c r="I239" s="4"/>
      <c r="J239" s="4"/>
      <c r="K239" s="4"/>
    </row>
    <row r="240" spans="1:11" ht="56.25" customHeight="1" x14ac:dyDescent="0.35">
      <c r="A240" s="43"/>
      <c r="B240" s="41" t="str">
        <f>MID(C240,5,1)</f>
        <v/>
      </c>
      <c r="C240" s="78" t="str">
        <f>Sommaire!C54</f>
        <v>E.7</v>
      </c>
      <c r="D240" s="47" t="str">
        <f>Sommaire!D54</f>
        <v>XXXXXXXXXXXXXXXXXXXXXXXXXXXXXXXXXXX</v>
      </c>
      <c r="E240" s="86"/>
    </row>
    <row r="241" spans="1:11" ht="56.25" customHeight="1" x14ac:dyDescent="0.35">
      <c r="A241" s="43"/>
      <c r="B241" s="41"/>
      <c r="C241" s="178"/>
      <c r="D241" s="166"/>
      <c r="E241" s="75" t="e">
        <f ca="1">INDIRECT(C240&amp;"!a22")</f>
        <v>#REF!</v>
      </c>
      <c r="F241" s="4"/>
      <c r="G241" s="4"/>
      <c r="H241" s="4"/>
      <c r="I241" s="4"/>
      <c r="J241" s="4"/>
      <c r="K241" s="4"/>
    </row>
    <row r="242" spans="1:11" ht="56.25" customHeight="1" x14ac:dyDescent="0.35">
      <c r="A242" s="43"/>
      <c r="B242" s="41"/>
      <c r="C242" s="179"/>
      <c r="D242" s="167"/>
      <c r="E242" s="75" t="e">
        <f ca="1">INDIRECT(C240&amp;"!a23")</f>
        <v>#REF!</v>
      </c>
      <c r="F242" s="4"/>
      <c r="G242" s="4"/>
      <c r="H242" s="4"/>
      <c r="I242" s="4"/>
      <c r="J242" s="4"/>
      <c r="K242" s="4"/>
    </row>
    <row r="243" spans="1:11" ht="56.25" customHeight="1" x14ac:dyDescent="0.35">
      <c r="A243" s="43"/>
      <c r="B243" s="41"/>
      <c r="C243" s="179"/>
      <c r="D243" s="167"/>
      <c r="E243" s="75" t="e">
        <f ca="1">INDIRECT(C240&amp;"!a24")</f>
        <v>#REF!</v>
      </c>
      <c r="F243" s="4"/>
      <c r="G243" s="4"/>
      <c r="H243" s="4"/>
      <c r="I243" s="4"/>
      <c r="J243" s="4"/>
      <c r="K243" s="4"/>
    </row>
    <row r="244" spans="1:11" ht="56.25" customHeight="1" x14ac:dyDescent="0.35">
      <c r="A244" s="43"/>
      <c r="B244" s="41"/>
      <c r="C244" s="180"/>
      <c r="D244" s="168"/>
      <c r="E244" s="75" t="e">
        <f ca="1">INDIRECT(C240&amp;"!a25")</f>
        <v>#REF!</v>
      </c>
      <c r="F244" s="4"/>
      <c r="G244" s="4"/>
      <c r="H244" s="4"/>
      <c r="I244" s="4"/>
      <c r="J244" s="4"/>
      <c r="K244" s="4"/>
    </row>
    <row r="245" spans="1:11" ht="56.25" customHeight="1" x14ac:dyDescent="0.35">
      <c r="A245" s="43"/>
      <c r="B245" s="41" t="str">
        <f>MID(C245,5,1)</f>
        <v/>
      </c>
      <c r="C245" s="78" t="str">
        <f>Sommaire!C55</f>
        <v>E.8</v>
      </c>
      <c r="D245" s="47" t="str">
        <f>Sommaire!D55</f>
        <v>XXXXXXXXXXXXXXXXXXXXXXXXXXXXXXXXXXX</v>
      </c>
      <c r="E245" s="86"/>
    </row>
    <row r="246" spans="1:11" ht="56.25" customHeight="1" x14ac:dyDescent="0.35">
      <c r="A246" s="43"/>
      <c r="B246" s="41"/>
      <c r="C246" s="178"/>
      <c r="D246" s="166"/>
      <c r="E246" s="75" t="e">
        <f ca="1">INDIRECT(C245&amp;"!a22")</f>
        <v>#REF!</v>
      </c>
      <c r="F246" s="4"/>
      <c r="G246" s="4"/>
      <c r="H246" s="4"/>
      <c r="I246" s="4"/>
      <c r="J246" s="4"/>
      <c r="K246" s="4"/>
    </row>
    <row r="247" spans="1:11" ht="56.25" customHeight="1" x14ac:dyDescent="0.35">
      <c r="A247" s="43"/>
      <c r="B247" s="41"/>
      <c r="C247" s="179"/>
      <c r="D247" s="167"/>
      <c r="E247" s="75" t="e">
        <f ca="1">INDIRECT(C245&amp;"!a23")</f>
        <v>#REF!</v>
      </c>
      <c r="F247" s="4"/>
      <c r="G247" s="4"/>
      <c r="H247" s="4"/>
      <c r="I247" s="4"/>
      <c r="J247" s="4"/>
      <c r="K247" s="4"/>
    </row>
    <row r="248" spans="1:11" ht="56.25" customHeight="1" x14ac:dyDescent="0.35">
      <c r="A248" s="43"/>
      <c r="B248" s="41"/>
      <c r="C248" s="179"/>
      <c r="D248" s="167"/>
      <c r="E248" s="75" t="e">
        <f ca="1">INDIRECT(C245&amp;"!a24")</f>
        <v>#REF!</v>
      </c>
      <c r="F248" s="4"/>
      <c r="G248" s="4"/>
      <c r="H248" s="4"/>
      <c r="I248" s="4"/>
      <c r="J248" s="4"/>
      <c r="K248" s="4"/>
    </row>
    <row r="249" spans="1:11" ht="56.25" customHeight="1" x14ac:dyDescent="0.35">
      <c r="A249" s="43"/>
      <c r="B249" s="41"/>
      <c r="C249" s="180"/>
      <c r="D249" s="168"/>
      <c r="E249" s="75" t="e">
        <f ca="1">INDIRECT(C245&amp;"!a25")</f>
        <v>#REF!</v>
      </c>
      <c r="F249" s="4"/>
      <c r="G249" s="4"/>
      <c r="H249" s="4"/>
      <c r="I249" s="4"/>
      <c r="J249" s="4"/>
      <c r="K249" s="4"/>
    </row>
    <row r="250" spans="1:11" ht="56.25" customHeight="1" x14ac:dyDescent="0.35">
      <c r="A250" s="43"/>
      <c r="B250" s="41" t="str">
        <f>MID(C250,5,1)</f>
        <v/>
      </c>
      <c r="C250" s="78" t="str">
        <f>Sommaire!C56</f>
        <v>E.9</v>
      </c>
      <c r="D250" s="47" t="str">
        <f>Sommaire!D56</f>
        <v>XXXXXXXXXXXXXXXXXXXXXXXXXXXXXXXXXXX</v>
      </c>
      <c r="E250" s="86"/>
    </row>
    <row r="251" spans="1:11" ht="56.25" customHeight="1" x14ac:dyDescent="0.35">
      <c r="A251" s="43"/>
      <c r="B251" s="41"/>
      <c r="C251" s="178"/>
      <c r="D251" s="166"/>
      <c r="E251" s="75" t="e">
        <f ca="1">INDIRECT(C250&amp;"!a22")</f>
        <v>#REF!</v>
      </c>
      <c r="F251" s="4"/>
      <c r="G251" s="4"/>
      <c r="H251" s="4"/>
      <c r="I251" s="4"/>
      <c r="J251" s="4"/>
      <c r="K251" s="4"/>
    </row>
    <row r="252" spans="1:11" ht="56.25" customHeight="1" x14ac:dyDescent="0.35">
      <c r="A252" s="43"/>
      <c r="B252" s="41"/>
      <c r="C252" s="179"/>
      <c r="D252" s="167"/>
      <c r="E252" s="75" t="e">
        <f ca="1">INDIRECT(C250&amp;"!a23")</f>
        <v>#REF!</v>
      </c>
      <c r="F252" s="4"/>
      <c r="G252" s="4"/>
      <c r="H252" s="4"/>
      <c r="I252" s="4"/>
      <c r="J252" s="4"/>
      <c r="K252" s="4"/>
    </row>
    <row r="253" spans="1:11" ht="56.25" customHeight="1" x14ac:dyDescent="0.35">
      <c r="A253" s="43"/>
      <c r="B253" s="41"/>
      <c r="C253" s="179"/>
      <c r="D253" s="167"/>
      <c r="E253" s="75" t="e">
        <f ca="1">INDIRECT(C250&amp;"!a24")</f>
        <v>#REF!</v>
      </c>
      <c r="F253" s="4"/>
      <c r="G253" s="4"/>
      <c r="H253" s="4"/>
      <c r="I253" s="4"/>
      <c r="J253" s="4"/>
      <c r="K253" s="4"/>
    </row>
    <row r="254" spans="1:11" ht="56.25" customHeight="1" x14ac:dyDescent="0.35">
      <c r="A254" s="43"/>
      <c r="B254" s="41"/>
      <c r="C254" s="180"/>
      <c r="D254" s="168"/>
      <c r="E254" s="75" t="e">
        <f ca="1">INDIRECT(C250&amp;"!a25")</f>
        <v>#REF!</v>
      </c>
      <c r="F254" s="4"/>
      <c r="G254" s="4"/>
      <c r="H254" s="4"/>
      <c r="I254" s="4"/>
      <c r="J254" s="4"/>
      <c r="K254" s="4"/>
    </row>
    <row r="255" spans="1:11" ht="56.25" customHeight="1" x14ac:dyDescent="0.35">
      <c r="A255" s="43"/>
      <c r="B255" s="41" t="str">
        <f>MID(C255,5,1)</f>
        <v/>
      </c>
      <c r="C255" s="78" t="str">
        <f>Sommaire!C57</f>
        <v>E.10</v>
      </c>
      <c r="D255" s="47" t="str">
        <f>Sommaire!D57</f>
        <v>XXXXXXXXXXXXXXXXXXXXXXXXXXXXXXXXXXX</v>
      </c>
      <c r="E255" s="86"/>
    </row>
    <row r="256" spans="1:11" ht="56.25" customHeight="1" x14ac:dyDescent="0.35">
      <c r="A256" s="43"/>
      <c r="B256" s="41"/>
      <c r="C256" s="178"/>
      <c r="D256" s="166"/>
      <c r="E256" s="75" t="e">
        <f ca="1">INDIRECT(C255&amp;"!a22")</f>
        <v>#REF!</v>
      </c>
      <c r="F256" s="4"/>
      <c r="G256" s="4"/>
      <c r="H256" s="4"/>
      <c r="I256" s="4"/>
      <c r="J256" s="4"/>
      <c r="K256" s="4"/>
    </row>
    <row r="257" spans="1:11" ht="56.25" customHeight="1" x14ac:dyDescent="0.35">
      <c r="A257" s="43"/>
      <c r="B257" s="41"/>
      <c r="C257" s="179"/>
      <c r="D257" s="167"/>
      <c r="E257" s="75" t="e">
        <f ca="1">INDIRECT(C255&amp;"!a23")</f>
        <v>#REF!</v>
      </c>
      <c r="F257" s="4"/>
      <c r="G257" s="4"/>
      <c r="H257" s="4"/>
      <c r="I257" s="4"/>
      <c r="J257" s="4"/>
      <c r="K257" s="4"/>
    </row>
    <row r="258" spans="1:11" ht="56.25" customHeight="1" x14ac:dyDescent="0.35">
      <c r="A258" s="43"/>
      <c r="B258" s="41"/>
      <c r="C258" s="179"/>
      <c r="D258" s="167"/>
      <c r="E258" s="75" t="e">
        <f ca="1">INDIRECT(C255&amp;"!a24")</f>
        <v>#REF!</v>
      </c>
      <c r="F258" s="4"/>
      <c r="G258" s="4"/>
      <c r="H258" s="4"/>
      <c r="I258" s="4"/>
      <c r="J258" s="4"/>
      <c r="K258" s="4"/>
    </row>
    <row r="259" spans="1:11" ht="56.25" customHeight="1" x14ac:dyDescent="0.35">
      <c r="A259" s="43"/>
      <c r="B259" s="41"/>
      <c r="C259" s="180"/>
      <c r="D259" s="168"/>
      <c r="E259" s="75" t="e">
        <f ca="1">INDIRECT(C255&amp;"!a25")</f>
        <v>#REF!</v>
      </c>
      <c r="F259" s="4"/>
      <c r="G259" s="4"/>
      <c r="H259" s="4"/>
      <c r="I259" s="4"/>
      <c r="J259" s="4"/>
      <c r="K259" s="4"/>
    </row>
    <row r="260" spans="1:11" s="18" customFormat="1" ht="56.25" customHeight="1" x14ac:dyDescent="0.35">
      <c r="A260" s="44"/>
      <c r="B260" s="102" t="str">
        <f>MID(C260,5,1)</f>
        <v>F</v>
      </c>
      <c r="C260" s="69" t="str">
        <f>Sommaire!C58</f>
        <v>AXE F : Suivi du PCAET</v>
      </c>
      <c r="D260" s="70"/>
      <c r="E260" s="91"/>
    </row>
    <row r="261" spans="1:11" ht="56.25" customHeight="1" x14ac:dyDescent="0.35">
      <c r="A261" s="43"/>
      <c r="B261" s="41" t="str">
        <f>MID(C261,5,1)</f>
        <v/>
      </c>
      <c r="C261" s="68" t="str">
        <f>Sommaire!C60</f>
        <v>F.2</v>
      </c>
      <c r="D261" s="51" t="str">
        <f>Sommaire!D60</f>
        <v>Développer l'information et la sensibilisation de tous les acteurs du territoire sur l'ensemble des axes du PCAET</v>
      </c>
      <c r="E261" s="86"/>
    </row>
    <row r="262" spans="1:11" ht="56.25" customHeight="1" x14ac:dyDescent="0.35">
      <c r="A262" s="43"/>
      <c r="B262" s="41"/>
      <c r="C262" s="181"/>
      <c r="D262" s="166"/>
      <c r="E262" s="75" t="str">
        <f ca="1">INDIRECT(C261&amp;"!a22")</f>
        <v>Actions de concertation / nombre</v>
      </c>
      <c r="F262" s="4"/>
      <c r="G262" s="4"/>
      <c r="H262" s="4"/>
      <c r="I262" s="4"/>
      <c r="J262" s="4"/>
      <c r="K262" s="4"/>
    </row>
    <row r="263" spans="1:11" ht="56.25" customHeight="1" x14ac:dyDescent="0.35">
      <c r="A263" s="43"/>
      <c r="B263" s="41"/>
      <c r="C263" s="182"/>
      <c r="D263" s="167"/>
      <c r="E263" s="75" t="str">
        <f ca="1">INDIRECT(C261&amp;"!a23")</f>
        <v>Nombre de participants aux concertations/ nombre</v>
      </c>
      <c r="F263" s="4"/>
      <c r="G263" s="4"/>
      <c r="H263" s="4"/>
      <c r="I263" s="4"/>
      <c r="J263" s="4"/>
      <c r="K263" s="4"/>
    </row>
    <row r="264" spans="1:11" ht="56.25" customHeight="1" x14ac:dyDescent="0.35">
      <c r="A264" s="43"/>
      <c r="B264" s="41"/>
      <c r="C264" s="182"/>
      <c r="D264" s="167"/>
      <c r="E264" s="75" t="str">
        <f ca="1">INDIRECT(C261&amp;"!a24")</f>
        <v>Actions de communication / nombre</v>
      </c>
      <c r="F264" s="4"/>
      <c r="G264" s="4"/>
      <c r="H264" s="4"/>
      <c r="I264" s="4"/>
      <c r="J264" s="4"/>
      <c r="K264" s="4"/>
    </row>
    <row r="265" spans="1:11" ht="56.25" customHeight="1" x14ac:dyDescent="0.35">
      <c r="A265" s="43"/>
      <c r="B265" s="41"/>
      <c r="C265" s="183"/>
      <c r="D265" s="168"/>
      <c r="E265" s="75" t="str">
        <f ca="1">INDIRECT(C261&amp;"!a25")</f>
        <v>Evènements de sensibilisation / nombre</v>
      </c>
      <c r="F265" s="4"/>
      <c r="G265" s="4"/>
      <c r="H265" s="4"/>
      <c r="I265" s="4"/>
      <c r="J265" s="4"/>
      <c r="K265" s="4"/>
    </row>
    <row r="266" spans="1:11" ht="56.25" customHeight="1" x14ac:dyDescent="0.35">
      <c r="A266" s="43"/>
      <c r="B266" s="41" t="str">
        <f>MID(C266,5,1)</f>
        <v/>
      </c>
      <c r="C266" s="68" t="str">
        <f>Sommaire!C61</f>
        <v>F.2</v>
      </c>
      <c r="D266" s="51" t="str">
        <f>Sommaire!D61</f>
        <v>test</v>
      </c>
      <c r="E266" s="86"/>
    </row>
    <row r="267" spans="1:11" ht="56.25" customHeight="1" x14ac:dyDescent="0.35">
      <c r="A267" s="43"/>
      <c r="B267" s="41"/>
      <c r="C267" s="181"/>
      <c r="D267" s="166"/>
      <c r="E267" s="75" t="str">
        <f ca="1">INDIRECT(C266&amp;"!a22")</f>
        <v>Actions de concertation / nombre</v>
      </c>
      <c r="F267" s="4"/>
      <c r="G267" s="4"/>
      <c r="H267" s="4"/>
      <c r="I267" s="4"/>
      <c r="J267" s="4"/>
      <c r="K267" s="4"/>
    </row>
    <row r="268" spans="1:11" ht="56.25" customHeight="1" x14ac:dyDescent="0.35">
      <c r="A268" s="43"/>
      <c r="B268" s="41"/>
      <c r="C268" s="182"/>
      <c r="D268" s="167"/>
      <c r="E268" s="75" t="str">
        <f ca="1">INDIRECT(C266&amp;"!a23")</f>
        <v>Nombre de participants aux concertations/ nombre</v>
      </c>
      <c r="F268" s="4"/>
      <c r="G268" s="4"/>
      <c r="H268" s="4"/>
      <c r="I268" s="4"/>
      <c r="J268" s="4"/>
      <c r="K268" s="4"/>
    </row>
    <row r="269" spans="1:11" ht="56.25" customHeight="1" x14ac:dyDescent="0.35">
      <c r="A269" s="43"/>
      <c r="B269" s="41"/>
      <c r="C269" s="182"/>
      <c r="D269" s="167"/>
      <c r="E269" s="75" t="str">
        <f ca="1">INDIRECT(C266&amp;"!a24")</f>
        <v>Actions de communication / nombre</v>
      </c>
      <c r="F269" s="4"/>
      <c r="G269" s="4"/>
      <c r="H269" s="4"/>
      <c r="I269" s="4"/>
      <c r="J269" s="4"/>
      <c r="K269" s="4"/>
    </row>
    <row r="270" spans="1:11" ht="56.25" customHeight="1" x14ac:dyDescent="0.35">
      <c r="A270" s="43"/>
      <c r="B270" s="41"/>
      <c r="C270" s="183"/>
      <c r="D270" s="168"/>
      <c r="E270" s="75" t="str">
        <f ca="1">INDIRECT(C266&amp;"!a25")</f>
        <v>Evènements de sensibilisation / nombre</v>
      </c>
      <c r="F270" s="4"/>
      <c r="G270" s="4"/>
      <c r="H270" s="4"/>
      <c r="I270" s="4"/>
      <c r="J270" s="4"/>
      <c r="K270" s="4"/>
    </row>
    <row r="271" spans="1:11" ht="56.25" customHeight="1" x14ac:dyDescent="0.35">
      <c r="A271" s="43"/>
      <c r="B271" s="41" t="str">
        <f>MID(C271,5,1)</f>
        <v/>
      </c>
      <c r="C271" s="68" t="str">
        <f>Sommaire!C62</f>
        <v>F.3</v>
      </c>
      <c r="D271" s="51" t="str">
        <f>Sommaire!D62</f>
        <v>XXXXXXXXXXXXXXXXXXXXXXXXXXXXXXXXXXX</v>
      </c>
      <c r="E271" s="86"/>
    </row>
    <row r="272" spans="1:11" ht="56.25" customHeight="1" x14ac:dyDescent="0.35">
      <c r="A272" s="43"/>
      <c r="B272" s="41"/>
      <c r="C272" s="181"/>
      <c r="D272" s="166"/>
      <c r="E272" s="75" t="e">
        <f ca="1">INDIRECT(C271&amp;"!a22")</f>
        <v>#REF!</v>
      </c>
      <c r="F272" s="4"/>
      <c r="G272" s="4"/>
      <c r="H272" s="4"/>
      <c r="I272" s="4"/>
      <c r="J272" s="4"/>
      <c r="K272" s="4"/>
    </row>
    <row r="273" spans="1:11" ht="56.25" customHeight="1" x14ac:dyDescent="0.35">
      <c r="A273" s="43"/>
      <c r="B273" s="41"/>
      <c r="C273" s="182"/>
      <c r="D273" s="167"/>
      <c r="E273" s="75" t="e">
        <f ca="1">INDIRECT(C271&amp;"!a23")</f>
        <v>#REF!</v>
      </c>
      <c r="F273" s="4"/>
      <c r="G273" s="4"/>
      <c r="H273" s="4"/>
      <c r="I273" s="4"/>
      <c r="J273" s="4"/>
      <c r="K273" s="4"/>
    </row>
    <row r="274" spans="1:11" ht="56.25" customHeight="1" x14ac:dyDescent="0.35">
      <c r="A274" s="43"/>
      <c r="B274" s="41"/>
      <c r="C274" s="182"/>
      <c r="D274" s="167"/>
      <c r="E274" s="75" t="e">
        <f ca="1">INDIRECT(C271&amp;"!a24")</f>
        <v>#REF!</v>
      </c>
      <c r="F274" s="4"/>
      <c r="G274" s="4"/>
      <c r="H274" s="4"/>
      <c r="I274" s="4"/>
      <c r="J274" s="4"/>
      <c r="K274" s="4"/>
    </row>
    <row r="275" spans="1:11" ht="56.25" customHeight="1" x14ac:dyDescent="0.35">
      <c r="A275" s="43"/>
      <c r="B275" s="41"/>
      <c r="C275" s="183"/>
      <c r="D275" s="168"/>
      <c r="E275" s="75" t="e">
        <f ca="1">INDIRECT(C271&amp;"!a25")</f>
        <v>#REF!</v>
      </c>
      <c r="F275" s="4"/>
      <c r="G275" s="4"/>
      <c r="H275" s="4"/>
      <c r="I275" s="4"/>
      <c r="J275" s="4"/>
      <c r="K275" s="4"/>
    </row>
    <row r="276" spans="1:11" ht="56.25" customHeight="1" x14ac:dyDescent="0.35">
      <c r="A276" s="43"/>
      <c r="B276" s="41" t="str">
        <f>MID(C276,5,1)</f>
        <v/>
      </c>
      <c r="C276" s="68" t="str">
        <f>Sommaire!C63</f>
        <v>F.4</v>
      </c>
      <c r="D276" s="51" t="str">
        <f>Sommaire!D63</f>
        <v>XXXXXXXXXXXXXXXXXXXXXXXXXXXXXXXXXXX</v>
      </c>
      <c r="E276" s="86"/>
    </row>
    <row r="277" spans="1:11" ht="56.25" customHeight="1" x14ac:dyDescent="0.35">
      <c r="A277" s="43"/>
      <c r="B277" s="41"/>
      <c r="C277" s="181"/>
      <c r="D277" s="166"/>
      <c r="E277" s="75" t="e">
        <f ca="1">INDIRECT(C276&amp;"!a22")</f>
        <v>#REF!</v>
      </c>
      <c r="F277" s="4"/>
      <c r="G277" s="4"/>
      <c r="H277" s="4"/>
      <c r="I277" s="4"/>
      <c r="J277" s="4"/>
      <c r="K277" s="4"/>
    </row>
    <row r="278" spans="1:11" ht="56.25" customHeight="1" x14ac:dyDescent="0.35">
      <c r="A278" s="43"/>
      <c r="B278" s="41"/>
      <c r="C278" s="182"/>
      <c r="D278" s="167"/>
      <c r="E278" s="75" t="e">
        <f ca="1">INDIRECT(C276&amp;"!a23")</f>
        <v>#REF!</v>
      </c>
      <c r="F278" s="4"/>
      <c r="G278" s="4"/>
      <c r="H278" s="4"/>
      <c r="I278" s="4"/>
      <c r="J278" s="4"/>
      <c r="K278" s="4"/>
    </row>
    <row r="279" spans="1:11" ht="56.25" customHeight="1" x14ac:dyDescent="0.35">
      <c r="A279" s="43"/>
      <c r="B279" s="41"/>
      <c r="C279" s="182"/>
      <c r="D279" s="167"/>
      <c r="E279" s="75" t="e">
        <f ca="1">INDIRECT(C276&amp;"!a24")</f>
        <v>#REF!</v>
      </c>
      <c r="F279" s="4"/>
      <c r="G279" s="4"/>
      <c r="H279" s="4"/>
      <c r="I279" s="4"/>
      <c r="J279" s="4"/>
      <c r="K279" s="4"/>
    </row>
    <row r="280" spans="1:11" ht="56.25" customHeight="1" x14ac:dyDescent="0.35">
      <c r="A280" s="43"/>
      <c r="B280" s="41"/>
      <c r="C280" s="183"/>
      <c r="D280" s="168"/>
      <c r="E280" s="75" t="e">
        <f ca="1">INDIRECT(C276&amp;"!a25")</f>
        <v>#REF!</v>
      </c>
      <c r="F280" s="4"/>
      <c r="G280" s="4"/>
      <c r="H280" s="4"/>
      <c r="I280" s="4"/>
      <c r="J280" s="4"/>
      <c r="K280" s="4"/>
    </row>
    <row r="281" spans="1:11" ht="56.25" customHeight="1" x14ac:dyDescent="0.35">
      <c r="A281" s="43"/>
      <c r="B281" s="41" t="str">
        <f>MID(C281,5,1)</f>
        <v/>
      </c>
      <c r="C281" s="68" t="str">
        <f>Sommaire!C64</f>
        <v>F.5</v>
      </c>
      <c r="D281" s="51" t="str">
        <f>Sommaire!D64</f>
        <v>XXXXXXXXXXXXXXXXXXXXXXXXXXXXXXXXXXX</v>
      </c>
      <c r="E281" s="86"/>
    </row>
    <row r="282" spans="1:11" ht="56.25" customHeight="1" x14ac:dyDescent="0.35">
      <c r="A282" s="43"/>
      <c r="B282" s="41"/>
      <c r="C282" s="181"/>
      <c r="D282" s="166"/>
      <c r="E282" s="75" t="e">
        <f ca="1">INDIRECT(C281&amp;"!a22")</f>
        <v>#REF!</v>
      </c>
      <c r="F282" s="4"/>
      <c r="G282" s="4"/>
      <c r="H282" s="4"/>
      <c r="I282" s="4"/>
      <c r="J282" s="4"/>
      <c r="K282" s="4"/>
    </row>
    <row r="283" spans="1:11" ht="56.25" customHeight="1" x14ac:dyDescent="0.35">
      <c r="A283" s="43"/>
      <c r="B283" s="41"/>
      <c r="C283" s="182"/>
      <c r="D283" s="167"/>
      <c r="E283" s="75" t="e">
        <f ca="1">INDIRECT(C281&amp;"!a23")</f>
        <v>#REF!</v>
      </c>
      <c r="F283" s="4"/>
      <c r="G283" s="4"/>
      <c r="H283" s="4"/>
      <c r="I283" s="4"/>
      <c r="J283" s="4"/>
      <c r="K283" s="4"/>
    </row>
    <row r="284" spans="1:11" ht="56.25" customHeight="1" x14ac:dyDescent="0.35">
      <c r="A284" s="43"/>
      <c r="B284" s="41"/>
      <c r="C284" s="182"/>
      <c r="D284" s="167"/>
      <c r="E284" s="75" t="e">
        <f ca="1">INDIRECT(C281&amp;"!a24")</f>
        <v>#REF!</v>
      </c>
      <c r="F284" s="4"/>
      <c r="G284" s="4"/>
      <c r="H284" s="4"/>
      <c r="I284" s="4"/>
      <c r="J284" s="4"/>
      <c r="K284" s="4"/>
    </row>
    <row r="285" spans="1:11" ht="56.25" customHeight="1" x14ac:dyDescent="0.35">
      <c r="A285" s="43"/>
      <c r="B285" s="41"/>
      <c r="C285" s="183"/>
      <c r="D285" s="168"/>
      <c r="E285" s="75" t="e">
        <f ca="1">INDIRECT(C281&amp;"!a25")</f>
        <v>#REF!</v>
      </c>
      <c r="F285" s="4"/>
      <c r="G285" s="4"/>
      <c r="H285" s="4"/>
      <c r="I285" s="4"/>
      <c r="J285" s="4"/>
      <c r="K285" s="4"/>
    </row>
    <row r="286" spans="1:11" ht="56.25" customHeight="1" x14ac:dyDescent="0.35">
      <c r="A286" s="43"/>
      <c r="B286" s="41" t="str">
        <f>MID(C286,5,1)</f>
        <v/>
      </c>
      <c r="C286" s="68" t="str">
        <f>Sommaire!C65</f>
        <v>F.6</v>
      </c>
      <c r="D286" s="51" t="str">
        <f>Sommaire!D65</f>
        <v>XXXXXXXXXXXXXXXXXXXXXXXXXXXXXXXXXXX</v>
      </c>
      <c r="E286" s="86"/>
    </row>
    <row r="287" spans="1:11" ht="56.25" customHeight="1" x14ac:dyDescent="0.35">
      <c r="A287" s="43"/>
      <c r="B287" s="41"/>
      <c r="C287" s="181"/>
      <c r="D287" s="166"/>
      <c r="E287" s="75" t="e">
        <f ca="1">INDIRECT(C286&amp;"!a22")</f>
        <v>#REF!</v>
      </c>
      <c r="F287" s="4"/>
      <c r="G287" s="4"/>
      <c r="H287" s="4"/>
      <c r="I287" s="4"/>
      <c r="J287" s="4"/>
      <c r="K287" s="4"/>
    </row>
    <row r="288" spans="1:11" ht="56.25" customHeight="1" x14ac:dyDescent="0.35">
      <c r="A288" s="43"/>
      <c r="B288" s="41"/>
      <c r="C288" s="182"/>
      <c r="D288" s="167"/>
      <c r="E288" s="75" t="e">
        <f ca="1">INDIRECT(C286&amp;"!a23")</f>
        <v>#REF!</v>
      </c>
      <c r="F288" s="4"/>
      <c r="G288" s="4"/>
      <c r="H288" s="4"/>
      <c r="I288" s="4"/>
      <c r="J288" s="4"/>
      <c r="K288" s="4"/>
    </row>
    <row r="289" spans="1:11" ht="56.25" customHeight="1" x14ac:dyDescent="0.35">
      <c r="A289" s="43"/>
      <c r="B289" s="41"/>
      <c r="C289" s="182"/>
      <c r="D289" s="167"/>
      <c r="E289" s="75" t="e">
        <f ca="1">INDIRECT(C286&amp;"!a24")</f>
        <v>#REF!</v>
      </c>
      <c r="F289" s="4"/>
      <c r="G289" s="4"/>
      <c r="H289" s="4"/>
      <c r="I289" s="4"/>
      <c r="J289" s="4"/>
      <c r="K289" s="4"/>
    </row>
    <row r="290" spans="1:11" ht="56.25" customHeight="1" x14ac:dyDescent="0.35">
      <c r="A290" s="43"/>
      <c r="B290" s="41"/>
      <c r="C290" s="183"/>
      <c r="D290" s="168"/>
      <c r="E290" s="75" t="e">
        <f ca="1">INDIRECT(C286&amp;"!a25")</f>
        <v>#REF!</v>
      </c>
      <c r="F290" s="4"/>
      <c r="G290" s="4"/>
      <c r="H290" s="4"/>
      <c r="I290" s="4"/>
      <c r="J290" s="4"/>
      <c r="K290" s="4"/>
    </row>
    <row r="291" spans="1:11" ht="56.25" customHeight="1" x14ac:dyDescent="0.35">
      <c r="A291" s="43"/>
      <c r="B291" s="41" t="str">
        <f>MID(C291,5,1)</f>
        <v/>
      </c>
      <c r="C291" s="68" t="str">
        <f>Sommaire!C66</f>
        <v>F.7</v>
      </c>
      <c r="D291" s="51" t="str">
        <f>Sommaire!D66</f>
        <v>XXXXXXXXXXXXXXXXXXXXXXXXXXXXXXXXXXX</v>
      </c>
      <c r="E291" s="86"/>
    </row>
    <row r="292" spans="1:11" ht="56.25" customHeight="1" x14ac:dyDescent="0.35">
      <c r="A292" s="43"/>
      <c r="B292" s="41"/>
      <c r="C292" s="181"/>
      <c r="D292" s="166"/>
      <c r="E292" s="75" t="e">
        <f ca="1">INDIRECT(C291&amp;"!a22")</f>
        <v>#REF!</v>
      </c>
      <c r="F292" s="4"/>
      <c r="G292" s="4"/>
      <c r="H292" s="4"/>
      <c r="I292" s="4"/>
      <c r="J292" s="4"/>
      <c r="K292" s="4"/>
    </row>
    <row r="293" spans="1:11" ht="56.25" customHeight="1" x14ac:dyDescent="0.35">
      <c r="A293" s="43"/>
      <c r="B293" s="41"/>
      <c r="C293" s="182"/>
      <c r="D293" s="167"/>
      <c r="E293" s="75" t="e">
        <f ca="1">INDIRECT(C291&amp;"!a23")</f>
        <v>#REF!</v>
      </c>
      <c r="F293" s="4"/>
      <c r="G293" s="4"/>
      <c r="H293" s="4"/>
      <c r="I293" s="4"/>
      <c r="J293" s="4"/>
      <c r="K293" s="4"/>
    </row>
    <row r="294" spans="1:11" ht="56.25" customHeight="1" x14ac:dyDescent="0.35">
      <c r="A294" s="43"/>
      <c r="B294" s="41"/>
      <c r="C294" s="182"/>
      <c r="D294" s="167"/>
      <c r="E294" s="75" t="e">
        <f ca="1">INDIRECT(C291&amp;"!a24")</f>
        <v>#REF!</v>
      </c>
      <c r="F294" s="4"/>
      <c r="G294" s="4"/>
      <c r="H294" s="4"/>
      <c r="I294" s="4"/>
      <c r="J294" s="4"/>
      <c r="K294" s="4"/>
    </row>
    <row r="295" spans="1:11" ht="56.25" customHeight="1" x14ac:dyDescent="0.35">
      <c r="A295" s="43"/>
      <c r="B295" s="41"/>
      <c r="C295" s="183"/>
      <c r="D295" s="168"/>
      <c r="E295" s="75" t="e">
        <f ca="1">INDIRECT(C291&amp;"!a25")</f>
        <v>#REF!</v>
      </c>
      <c r="F295" s="4"/>
      <c r="G295" s="4"/>
      <c r="H295" s="4"/>
      <c r="I295" s="4"/>
      <c r="J295" s="4"/>
      <c r="K295" s="4"/>
    </row>
    <row r="296" spans="1:11" ht="56.25" customHeight="1" x14ac:dyDescent="0.35">
      <c r="A296" s="43"/>
      <c r="B296" s="41" t="str">
        <f>MID(C296,5,1)</f>
        <v/>
      </c>
      <c r="C296" s="68" t="str">
        <f>Sommaire!C67</f>
        <v>F.8</v>
      </c>
      <c r="D296" s="51" t="str">
        <f>Sommaire!D67</f>
        <v>XXXXXXXXXXXXXXXXXXXXXXXXXXXXXXXXXXX</v>
      </c>
      <c r="E296" s="86"/>
    </row>
    <row r="297" spans="1:11" ht="56.25" customHeight="1" x14ac:dyDescent="0.35">
      <c r="A297" s="43"/>
      <c r="B297" s="41"/>
      <c r="C297" s="181"/>
      <c r="D297" s="166"/>
      <c r="E297" s="75" t="e">
        <f ca="1">INDIRECT(C296&amp;"!a22")</f>
        <v>#REF!</v>
      </c>
      <c r="F297" s="4"/>
      <c r="G297" s="4"/>
      <c r="H297" s="4"/>
      <c r="I297" s="4"/>
      <c r="J297" s="4"/>
      <c r="K297" s="4"/>
    </row>
    <row r="298" spans="1:11" ht="56.25" customHeight="1" x14ac:dyDescent="0.35">
      <c r="A298" s="43"/>
      <c r="B298" s="41"/>
      <c r="C298" s="182"/>
      <c r="D298" s="167"/>
      <c r="E298" s="75" t="e">
        <f ca="1">INDIRECT(C296&amp;"!a23")</f>
        <v>#REF!</v>
      </c>
      <c r="F298" s="4"/>
      <c r="G298" s="4"/>
      <c r="H298" s="4"/>
      <c r="I298" s="4"/>
      <c r="J298" s="4"/>
      <c r="K298" s="4"/>
    </row>
    <row r="299" spans="1:11" ht="56.25" customHeight="1" x14ac:dyDescent="0.35">
      <c r="A299" s="43"/>
      <c r="B299" s="41"/>
      <c r="C299" s="182"/>
      <c r="D299" s="167"/>
      <c r="E299" s="75" t="e">
        <f ca="1">INDIRECT(C296&amp;"!a24")</f>
        <v>#REF!</v>
      </c>
      <c r="F299" s="4"/>
      <c r="G299" s="4"/>
      <c r="H299" s="4"/>
      <c r="I299" s="4"/>
      <c r="J299" s="4"/>
      <c r="K299" s="4"/>
    </row>
    <row r="300" spans="1:11" ht="56.25" customHeight="1" x14ac:dyDescent="0.35">
      <c r="A300" s="43"/>
      <c r="B300" s="41"/>
      <c r="C300" s="183"/>
      <c r="D300" s="168"/>
      <c r="E300" s="75" t="e">
        <f ca="1">INDIRECT(C296&amp;"!a25")</f>
        <v>#REF!</v>
      </c>
      <c r="F300" s="4"/>
      <c r="G300" s="4"/>
      <c r="H300" s="4"/>
      <c r="I300" s="4"/>
      <c r="J300" s="4"/>
      <c r="K300" s="4"/>
    </row>
    <row r="301" spans="1:11" ht="56.25" customHeight="1" x14ac:dyDescent="0.35">
      <c r="A301" s="43"/>
      <c r="B301" s="41" t="str">
        <f>MID(C301,5,1)</f>
        <v/>
      </c>
      <c r="C301" s="68" t="str">
        <f>Sommaire!C68</f>
        <v>F.9</v>
      </c>
      <c r="D301" s="51" t="str">
        <f>Sommaire!D68</f>
        <v>XXXXXXXXXXXXXXXXXXXXXXXXXXXXXXXXXXX</v>
      </c>
      <c r="E301" s="86"/>
    </row>
    <row r="302" spans="1:11" ht="56.25" customHeight="1" x14ac:dyDescent="0.35">
      <c r="A302" s="43"/>
      <c r="B302" s="41"/>
      <c r="C302" s="181"/>
      <c r="D302" s="166"/>
      <c r="E302" s="75" t="e">
        <f ca="1">INDIRECT(C301&amp;"!a22")</f>
        <v>#REF!</v>
      </c>
      <c r="F302" s="4"/>
      <c r="G302" s="4"/>
      <c r="H302" s="4"/>
      <c r="I302" s="4"/>
      <c r="J302" s="4"/>
      <c r="K302" s="4"/>
    </row>
    <row r="303" spans="1:11" ht="56.25" customHeight="1" x14ac:dyDescent="0.35">
      <c r="A303" s="43"/>
      <c r="B303" s="41"/>
      <c r="C303" s="182"/>
      <c r="D303" s="167"/>
      <c r="E303" s="75" t="e">
        <f ca="1">INDIRECT(C301&amp;"!a23")</f>
        <v>#REF!</v>
      </c>
      <c r="F303" s="4"/>
      <c r="G303" s="4"/>
      <c r="H303" s="4"/>
      <c r="I303" s="4"/>
      <c r="J303" s="4"/>
      <c r="K303" s="4"/>
    </row>
    <row r="304" spans="1:11" ht="56.25" customHeight="1" x14ac:dyDescent="0.35">
      <c r="A304" s="43"/>
      <c r="B304" s="41"/>
      <c r="C304" s="182"/>
      <c r="D304" s="167"/>
      <c r="E304" s="75" t="e">
        <f ca="1">INDIRECT(C301&amp;"!a24")</f>
        <v>#REF!</v>
      </c>
      <c r="F304" s="4"/>
      <c r="G304" s="4"/>
      <c r="H304" s="4"/>
      <c r="I304" s="4"/>
      <c r="J304" s="4"/>
      <c r="K304" s="4"/>
    </row>
    <row r="305" spans="1:100" ht="56.25" customHeight="1" x14ac:dyDescent="0.35">
      <c r="A305" s="43"/>
      <c r="B305" s="41"/>
      <c r="C305" s="183"/>
      <c r="D305" s="168"/>
      <c r="E305" s="75" t="e">
        <f ca="1">INDIRECT(C301&amp;"!a25")</f>
        <v>#REF!</v>
      </c>
      <c r="F305" s="4"/>
      <c r="G305" s="4"/>
      <c r="H305" s="4"/>
      <c r="I305" s="4"/>
      <c r="J305" s="4"/>
      <c r="K305" s="4"/>
    </row>
    <row r="306" spans="1:100" ht="56.25" customHeight="1" x14ac:dyDescent="0.35">
      <c r="A306" s="43"/>
      <c r="B306" s="41" t="str">
        <f>MID(C306,5,1)</f>
        <v/>
      </c>
      <c r="C306" s="68" t="str">
        <f>Sommaire!C69</f>
        <v>F.10</v>
      </c>
      <c r="D306" s="51" t="str">
        <f>Sommaire!D69</f>
        <v>XXXXXXXXXXXXXXXXXXXXXXXXXXXXXXXXXXX</v>
      </c>
      <c r="E306" s="86"/>
    </row>
    <row r="307" spans="1:100" ht="56.25" customHeight="1" x14ac:dyDescent="0.35">
      <c r="A307" s="28"/>
      <c r="B307" s="9"/>
      <c r="C307" s="181"/>
      <c r="D307" s="166"/>
      <c r="E307" s="75" t="e">
        <f ca="1">INDIRECT(C306&amp;"!a22")</f>
        <v>#REF!</v>
      </c>
      <c r="F307" s="4"/>
      <c r="G307" s="4"/>
      <c r="H307" s="4"/>
      <c r="I307" s="4"/>
      <c r="J307" s="4"/>
      <c r="K307" s="4"/>
    </row>
    <row r="308" spans="1:100" ht="56.25" customHeight="1" x14ac:dyDescent="0.35">
      <c r="A308" s="28"/>
      <c r="B308" s="9"/>
      <c r="C308" s="182"/>
      <c r="D308" s="167"/>
      <c r="E308" s="75" t="e">
        <f ca="1">INDIRECT(C306&amp;"!a23")</f>
        <v>#REF!</v>
      </c>
      <c r="F308" s="4"/>
      <c r="G308" s="4"/>
      <c r="H308" s="4"/>
      <c r="I308" s="4"/>
      <c r="J308" s="4"/>
      <c r="K308" s="4"/>
    </row>
    <row r="309" spans="1:100" ht="56.25" customHeight="1" x14ac:dyDescent="0.35">
      <c r="A309" s="28"/>
      <c r="B309" s="9"/>
      <c r="C309" s="182"/>
      <c r="D309" s="167"/>
      <c r="E309" s="75" t="e">
        <f ca="1">INDIRECT(C306&amp;"!a24")</f>
        <v>#REF!</v>
      </c>
      <c r="F309" s="4"/>
      <c r="G309" s="4"/>
      <c r="H309" s="4"/>
      <c r="I309" s="4"/>
      <c r="J309" s="4"/>
      <c r="K309" s="4"/>
    </row>
    <row r="310" spans="1:100" ht="56.25" customHeight="1" x14ac:dyDescent="0.35">
      <c r="A310" s="28"/>
      <c r="B310" s="9"/>
      <c r="C310" s="183"/>
      <c r="D310" s="168"/>
      <c r="E310" s="75" t="e">
        <f ca="1">INDIRECT(C306&amp;"!a25")</f>
        <v>#REF!</v>
      </c>
      <c r="F310" s="4"/>
      <c r="G310" s="4"/>
      <c r="H310" s="4"/>
      <c r="I310" s="4"/>
      <c r="J310" s="4"/>
      <c r="K310" s="4"/>
    </row>
    <row r="311" spans="1:100" s="3" customFormat="1" ht="41.25" customHeight="1" x14ac:dyDescent="0.35">
      <c r="A311" s="22"/>
      <c r="B311" s="22"/>
      <c r="C311" s="23"/>
      <c r="D311" s="24"/>
      <c r="E311" s="24"/>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row>
    <row r="312" spans="1:100" s="3" customFormat="1" ht="41.25" customHeight="1" x14ac:dyDescent="0.35">
      <c r="A312" s="22"/>
      <c r="B312" s="22"/>
      <c r="C312" s="23"/>
      <c r="D312" s="24"/>
      <c r="E312" s="24"/>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row>
    <row r="313" spans="1:100" s="3" customFormat="1" ht="41.25" customHeight="1" x14ac:dyDescent="0.35">
      <c r="A313" s="22"/>
      <c r="B313" s="22"/>
      <c r="C313" s="23"/>
      <c r="D313" s="24"/>
      <c r="E313" s="24"/>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row>
    <row r="314" spans="1:100" s="3" customFormat="1" ht="41.25" customHeight="1" x14ac:dyDescent="0.35">
      <c r="A314" s="22"/>
      <c r="B314" s="22"/>
      <c r="C314" s="23"/>
      <c r="D314" s="24"/>
      <c r="E314" s="2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row>
    <row r="315" spans="1:100" s="3" customFormat="1" ht="41.25" customHeight="1" x14ac:dyDescent="0.35">
      <c r="A315" s="22"/>
      <c r="B315" s="22"/>
      <c r="C315" s="23"/>
      <c r="D315" s="24"/>
      <c r="E315" s="24"/>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row>
    <row r="316" spans="1:100" s="3" customFormat="1" ht="41.25" customHeight="1" x14ac:dyDescent="0.35">
      <c r="A316" s="22"/>
      <c r="B316" s="22"/>
      <c r="C316" s="23"/>
      <c r="D316" s="24"/>
      <c r="E316" s="24"/>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row>
    <row r="317" spans="1:100" s="3" customFormat="1" ht="41.25" customHeight="1" x14ac:dyDescent="0.35">
      <c r="A317" s="22"/>
      <c r="B317" s="22"/>
      <c r="C317" s="23"/>
      <c r="D317" s="24"/>
      <c r="E317" s="24"/>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row>
    <row r="318" spans="1:100" s="3" customFormat="1" ht="41.25" customHeight="1" x14ac:dyDescent="0.35">
      <c r="A318" s="22"/>
      <c r="B318" s="22"/>
      <c r="C318" s="23"/>
      <c r="D318" s="24"/>
      <c r="E318" s="24"/>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row>
    <row r="319" spans="1:100" s="3" customFormat="1" ht="41.25" customHeight="1" x14ac:dyDescent="0.35">
      <c r="A319" s="22"/>
      <c r="B319" s="22"/>
      <c r="C319" s="23"/>
      <c r="D319" s="24"/>
      <c r="E319" s="24"/>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row>
  </sheetData>
  <mergeCells count="127">
    <mergeCell ref="C282:C285"/>
    <mergeCell ref="D282:D285"/>
    <mergeCell ref="C287:C290"/>
    <mergeCell ref="D287:D290"/>
    <mergeCell ref="E2:E4"/>
    <mergeCell ref="F2:K3"/>
    <mergeCell ref="C307:C310"/>
    <mergeCell ref="D307:D310"/>
    <mergeCell ref="C292:C295"/>
    <mergeCell ref="D292:D295"/>
    <mergeCell ref="C297:C300"/>
    <mergeCell ref="D297:D300"/>
    <mergeCell ref="C302:C305"/>
    <mergeCell ref="D302:D305"/>
    <mergeCell ref="C256:C259"/>
    <mergeCell ref="D256:D259"/>
    <mergeCell ref="D262:D265"/>
    <mergeCell ref="C262:C265"/>
    <mergeCell ref="C267:C270"/>
    <mergeCell ref="D267:D270"/>
    <mergeCell ref="C272:C275"/>
    <mergeCell ref="D272:D275"/>
    <mergeCell ref="C277:C280"/>
    <mergeCell ref="D277:D280"/>
    <mergeCell ref="C231:C234"/>
    <mergeCell ref="D231:D234"/>
    <mergeCell ref="C236:C239"/>
    <mergeCell ref="D236:D239"/>
    <mergeCell ref="C241:C244"/>
    <mergeCell ref="D241:D244"/>
    <mergeCell ref="C246:C249"/>
    <mergeCell ref="D246:D249"/>
    <mergeCell ref="C251:C254"/>
    <mergeCell ref="D251:D254"/>
    <mergeCell ref="C205:C208"/>
    <mergeCell ref="D205:D208"/>
    <mergeCell ref="D211:D214"/>
    <mergeCell ref="C211:C214"/>
    <mergeCell ref="C216:C219"/>
    <mergeCell ref="D216:D219"/>
    <mergeCell ref="C221:C224"/>
    <mergeCell ref="D221:D224"/>
    <mergeCell ref="C226:C229"/>
    <mergeCell ref="D226:D229"/>
    <mergeCell ref="C180:C183"/>
    <mergeCell ref="D180:D183"/>
    <mergeCell ref="C185:C188"/>
    <mergeCell ref="D185:D188"/>
    <mergeCell ref="C190:C193"/>
    <mergeCell ref="D190:D193"/>
    <mergeCell ref="C195:C198"/>
    <mergeCell ref="D195:D198"/>
    <mergeCell ref="C200:C203"/>
    <mergeCell ref="D200:D203"/>
    <mergeCell ref="C154:C157"/>
    <mergeCell ref="D154:D157"/>
    <mergeCell ref="D160:D163"/>
    <mergeCell ref="C160:C163"/>
    <mergeCell ref="C165:C168"/>
    <mergeCell ref="D165:D168"/>
    <mergeCell ref="C170:C173"/>
    <mergeCell ref="D170:D173"/>
    <mergeCell ref="C175:C178"/>
    <mergeCell ref="D175:D178"/>
    <mergeCell ref="C129:C132"/>
    <mergeCell ref="D129:D132"/>
    <mergeCell ref="C134:C137"/>
    <mergeCell ref="D134:D137"/>
    <mergeCell ref="C139:C142"/>
    <mergeCell ref="D139:D142"/>
    <mergeCell ref="C144:C147"/>
    <mergeCell ref="D144:D147"/>
    <mergeCell ref="C149:C152"/>
    <mergeCell ref="D149:D152"/>
    <mergeCell ref="A209:A215"/>
    <mergeCell ref="D7:D10"/>
    <mergeCell ref="C7:C10"/>
    <mergeCell ref="C12:C15"/>
    <mergeCell ref="D12:D15"/>
    <mergeCell ref="C17:C20"/>
    <mergeCell ref="D17:D20"/>
    <mergeCell ref="C22:C25"/>
    <mergeCell ref="D22:D25"/>
    <mergeCell ref="D47:D50"/>
    <mergeCell ref="C52:C55"/>
    <mergeCell ref="D52:D55"/>
    <mergeCell ref="C58:C61"/>
    <mergeCell ref="D58:D61"/>
    <mergeCell ref="C63:C66"/>
    <mergeCell ref="D63:D66"/>
    <mergeCell ref="D109:D112"/>
    <mergeCell ref="C109:C112"/>
    <mergeCell ref="C114:C117"/>
    <mergeCell ref="D114:D117"/>
    <mergeCell ref="C119:C122"/>
    <mergeCell ref="D119:D122"/>
    <mergeCell ref="C124:C127"/>
    <mergeCell ref="D124:D127"/>
    <mergeCell ref="A6:A57"/>
    <mergeCell ref="C27:C30"/>
    <mergeCell ref="D27:D30"/>
    <mergeCell ref="C32:C35"/>
    <mergeCell ref="D32:D35"/>
    <mergeCell ref="C68:C71"/>
    <mergeCell ref="D68:D71"/>
    <mergeCell ref="C37:C40"/>
    <mergeCell ref="A107:A108"/>
    <mergeCell ref="C98:C101"/>
    <mergeCell ref="D98:D101"/>
    <mergeCell ref="C103:C106"/>
    <mergeCell ref="D103:D106"/>
    <mergeCell ref="C88:C91"/>
    <mergeCell ref="D88:D91"/>
    <mergeCell ref="C93:C96"/>
    <mergeCell ref="D93:D96"/>
    <mergeCell ref="C83:C86"/>
    <mergeCell ref="D83:D86"/>
    <mergeCell ref="C2:C4"/>
    <mergeCell ref="D2:D4"/>
    <mergeCell ref="C73:C76"/>
    <mergeCell ref="D73:D76"/>
    <mergeCell ref="C78:C81"/>
    <mergeCell ref="D78:D81"/>
    <mergeCell ref="D37:D40"/>
    <mergeCell ref="C42:C45"/>
    <mergeCell ref="D42:D45"/>
    <mergeCell ref="C47:C50"/>
  </mergeCells>
  <pageMargins left="0.70866141732283472" right="0.70866141732283472" top="0.74803149606299213" bottom="0.74803149606299213" header="0.31496062992125984" footer="0.31496062992125984"/>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pageSetUpPr fitToPage="1"/>
  </sheetPr>
  <dimension ref="A1:DY68"/>
  <sheetViews>
    <sheetView topLeftCell="B1" zoomScale="55" zoomScaleNormal="55" zoomScaleSheetLayoutView="55" zoomScalePageLayoutView="93" workbookViewId="0">
      <selection activeCell="W5" sqref="W4:X5"/>
    </sheetView>
  </sheetViews>
  <sheetFormatPr baseColWidth="10" defaultRowHeight="14.5" x14ac:dyDescent="0.35"/>
  <cols>
    <col min="1" max="1" width="14.90625" style="5" hidden="1" customWidth="1"/>
    <col min="2" max="2" width="14.90625" style="3" customWidth="1"/>
    <col min="3" max="3" width="13.36328125" style="5" customWidth="1"/>
    <col min="4" max="4" width="62.08984375" style="5" customWidth="1"/>
    <col min="5" max="7" width="45.54296875" style="5" hidden="1" customWidth="1"/>
    <col min="8" max="8" width="48.90625" style="5" hidden="1" customWidth="1"/>
    <col min="9" max="9" width="63.6328125" style="5" hidden="1" customWidth="1"/>
    <col min="10" max="10" width="29.453125" style="5" hidden="1" customWidth="1"/>
    <col min="11" max="129" width="11.54296875" customWidth="1"/>
  </cols>
  <sheetData>
    <row r="1" spans="1:129" x14ac:dyDescent="0.35">
      <c r="C1" s="3"/>
      <c r="D1" s="3"/>
      <c r="E1" s="3"/>
      <c r="F1" s="3"/>
      <c r="G1" s="3"/>
      <c r="H1" s="3"/>
      <c r="I1" s="3"/>
      <c r="J1" s="3"/>
      <c r="K1" s="3"/>
      <c r="L1" s="3"/>
      <c r="M1" s="3"/>
      <c r="N1" s="3"/>
      <c r="O1" s="3"/>
      <c r="P1" s="3"/>
      <c r="Q1" s="3"/>
      <c r="R1" s="3"/>
      <c r="S1" s="3"/>
      <c r="T1" s="3"/>
      <c r="U1" s="3"/>
      <c r="V1" s="3"/>
      <c r="W1" s="3"/>
      <c r="X1" s="3"/>
      <c r="Y1" s="3"/>
      <c r="Z1" s="3"/>
      <c r="AA1" s="3"/>
      <c r="AB1" s="3"/>
    </row>
    <row r="2" spans="1:129" s="3" customFormat="1" ht="124.5" customHeight="1" x14ac:dyDescent="0.35">
      <c r="A2" s="29" t="s">
        <v>33</v>
      </c>
      <c r="B2" s="30"/>
      <c r="C2" s="194" t="s">
        <v>83</v>
      </c>
      <c r="D2" s="195"/>
      <c r="E2" s="34" t="s">
        <v>69</v>
      </c>
      <c r="F2" s="35" t="s">
        <v>70</v>
      </c>
      <c r="G2" s="35" t="s">
        <v>63</v>
      </c>
      <c r="H2" s="35" t="s">
        <v>31</v>
      </c>
      <c r="I2" s="35" t="s">
        <v>9</v>
      </c>
      <c r="J2" s="35" t="s">
        <v>32</v>
      </c>
      <c r="K2" s="36" t="s">
        <v>47</v>
      </c>
      <c r="L2" s="36" t="s">
        <v>71</v>
      </c>
      <c r="M2" s="36" t="s">
        <v>72</v>
      </c>
      <c r="N2" s="36" t="s">
        <v>73</v>
      </c>
      <c r="O2" s="36" t="s">
        <v>74</v>
      </c>
      <c r="P2" s="36" t="s">
        <v>75</v>
      </c>
      <c r="Q2" s="36" t="s">
        <v>76</v>
      </c>
      <c r="R2" s="36" t="s">
        <v>77</v>
      </c>
      <c r="S2" s="36" t="s">
        <v>84</v>
      </c>
      <c r="T2" s="36" t="s">
        <v>78</v>
      </c>
      <c r="U2" s="36" t="s">
        <v>79</v>
      </c>
      <c r="V2" s="36" t="s">
        <v>80</v>
      </c>
      <c r="W2" s="36" t="s">
        <v>81</v>
      </c>
      <c r="X2" s="36" t="s">
        <v>82</v>
      </c>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row>
    <row r="3" spans="1:129" s="10" customFormat="1" ht="29.25" customHeight="1" x14ac:dyDescent="0.5">
      <c r="A3" s="9"/>
      <c r="C3" s="197" t="str">
        <f>Sommaire!C4</f>
        <v>AXE A : Bâtiments</v>
      </c>
      <c r="D3" s="197"/>
      <c r="E3" s="197"/>
      <c r="F3" s="197"/>
      <c r="G3" s="197"/>
      <c r="H3" s="197"/>
      <c r="I3" s="197"/>
      <c r="J3" s="197"/>
      <c r="K3" s="197"/>
      <c r="L3" s="197"/>
      <c r="M3" s="197"/>
      <c r="N3" s="197"/>
      <c r="O3" s="197"/>
      <c r="P3" s="197"/>
      <c r="Q3" s="197"/>
      <c r="R3" s="197"/>
      <c r="S3" s="197"/>
      <c r="T3" s="197"/>
      <c r="U3" s="197"/>
      <c r="V3" s="197"/>
      <c r="W3" s="197"/>
      <c r="X3" s="197"/>
      <c r="Y3" s="3"/>
      <c r="AB3" s="146" t="s">
        <v>68</v>
      </c>
      <c r="AC3" s="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row>
    <row r="4" spans="1:129" ht="42" customHeight="1" x14ac:dyDescent="0.35">
      <c r="A4" s="190" t="s">
        <v>13</v>
      </c>
      <c r="B4" s="31"/>
      <c r="C4" s="46" t="str">
        <f>Sommaire!C5</f>
        <v>A.1</v>
      </c>
      <c r="D4" s="47" t="str">
        <f>Sommaire!D5</f>
        <v xml:space="preserve">Inciter la performance énergétique dans le tertiaire privé </v>
      </c>
      <c r="E4" s="4"/>
      <c r="F4" s="4"/>
      <c r="G4" s="4"/>
      <c r="H4" s="4"/>
      <c r="I4" s="4"/>
      <c r="J4" s="4"/>
      <c r="K4" s="143"/>
      <c r="L4" s="143"/>
      <c r="M4" s="144"/>
      <c r="N4" s="142"/>
      <c r="O4" s="142"/>
      <c r="P4" s="142"/>
      <c r="Q4" s="144"/>
      <c r="R4" s="144"/>
      <c r="S4" s="143"/>
      <c r="T4" s="144"/>
      <c r="U4" s="142"/>
      <c r="V4" s="142"/>
      <c r="W4" s="142"/>
      <c r="X4" s="142"/>
      <c r="Y4" s="3"/>
      <c r="Z4" s="3"/>
      <c r="AA4" s="3"/>
      <c r="AB4" s="3"/>
      <c r="AC4" s="3"/>
    </row>
    <row r="5" spans="1:129" ht="42" customHeight="1" x14ac:dyDescent="0.35">
      <c r="A5" s="190"/>
      <c r="B5" s="31"/>
      <c r="C5" s="46" t="str">
        <f>Sommaire!C6</f>
        <v>A.2</v>
      </c>
      <c r="D5" s="47" t="str">
        <f>Sommaire!D6</f>
        <v>Viser une performance énergétique exemplaire des bâtiments publics</v>
      </c>
      <c r="E5" s="4"/>
      <c r="F5" s="4"/>
      <c r="G5" s="4"/>
      <c r="H5" s="4"/>
      <c r="I5" s="4"/>
      <c r="J5" s="4"/>
      <c r="K5" s="143"/>
      <c r="L5" s="143"/>
      <c r="M5" s="144"/>
      <c r="N5" s="142"/>
      <c r="O5" s="142"/>
      <c r="P5" s="142"/>
      <c r="Q5" s="144"/>
      <c r="R5" s="144"/>
      <c r="S5" s="144"/>
      <c r="T5" s="144"/>
      <c r="U5" s="142"/>
      <c r="V5" s="142"/>
      <c r="W5" s="142"/>
      <c r="X5" s="142"/>
      <c r="Y5" s="3"/>
      <c r="Z5" s="3"/>
      <c r="AA5" s="3"/>
      <c r="AB5" s="3"/>
      <c r="AC5" s="3"/>
    </row>
    <row r="6" spans="1:129" ht="40.25" customHeight="1" x14ac:dyDescent="0.35">
      <c r="A6" s="190"/>
      <c r="B6" s="31"/>
      <c r="C6" s="46" t="str">
        <f>Sommaire!C7</f>
        <v>A.3</v>
      </c>
      <c r="D6" s="47" t="str">
        <f>Sommaire!D7</f>
        <v>Rénover l'habitat</v>
      </c>
      <c r="E6" s="4"/>
      <c r="F6" s="4"/>
      <c r="G6" s="4"/>
      <c r="H6" s="4"/>
      <c r="I6" s="4"/>
      <c r="J6" s="4"/>
      <c r="K6" s="143"/>
      <c r="L6" s="143"/>
      <c r="M6" s="144"/>
      <c r="N6" s="142"/>
      <c r="O6" s="142"/>
      <c r="P6" s="142"/>
      <c r="Q6" s="144"/>
      <c r="R6" s="144"/>
      <c r="S6" s="144"/>
      <c r="T6" s="144"/>
      <c r="U6" s="142"/>
      <c r="V6" s="142"/>
      <c r="W6" s="142"/>
      <c r="X6" s="142"/>
      <c r="Y6" s="3"/>
      <c r="Z6" s="3"/>
      <c r="AA6" s="3"/>
      <c r="AB6" s="3"/>
      <c r="AC6" s="3"/>
    </row>
    <row r="7" spans="1:129" ht="24" hidden="1" customHeight="1" x14ac:dyDescent="0.35">
      <c r="A7" s="190"/>
      <c r="B7" s="31"/>
      <c r="C7" s="46" t="str">
        <f>Sommaire!C8</f>
        <v>A.4</v>
      </c>
      <c r="D7" s="47" t="str">
        <f>Sommaire!D8</f>
        <v>XXXXXXXXXXXXXXXXXXXXXXXXXXXXXXXXXXX</v>
      </c>
      <c r="E7" s="4"/>
      <c r="F7" s="4"/>
      <c r="G7" s="4"/>
      <c r="H7" s="4"/>
      <c r="I7" s="4"/>
      <c r="J7" s="4"/>
      <c r="K7" s="4"/>
      <c r="L7" s="4"/>
      <c r="M7" s="4"/>
      <c r="N7" s="4"/>
      <c r="O7" s="4"/>
      <c r="P7" s="4"/>
      <c r="Q7" s="4"/>
      <c r="R7" s="4"/>
      <c r="S7" s="4"/>
      <c r="T7" s="4"/>
      <c r="U7" s="4"/>
      <c r="V7" s="4"/>
      <c r="W7" s="4"/>
      <c r="X7" s="4"/>
      <c r="Y7" s="3"/>
      <c r="Z7" s="3"/>
      <c r="AA7" s="3"/>
      <c r="AB7" s="3"/>
      <c r="AC7" s="3"/>
    </row>
    <row r="8" spans="1:129" ht="24" hidden="1" customHeight="1" x14ac:dyDescent="0.35">
      <c r="A8" s="190"/>
      <c r="B8" s="31"/>
      <c r="C8" s="46" t="str">
        <f>Sommaire!C9</f>
        <v>A.5</v>
      </c>
      <c r="D8" s="47" t="str">
        <f>Sommaire!D9</f>
        <v>XXXXXXXXXXXXXXXXXXXXXXXXXXXXXXXXXXX</v>
      </c>
      <c r="E8" s="4"/>
      <c r="F8" s="4"/>
      <c r="G8" s="4"/>
      <c r="H8" s="4"/>
      <c r="I8" s="4"/>
      <c r="J8" s="4"/>
      <c r="K8" s="4"/>
      <c r="L8" s="4"/>
      <c r="M8" s="4"/>
      <c r="N8" s="4"/>
      <c r="O8" s="4"/>
      <c r="P8" s="4"/>
      <c r="Q8" s="4"/>
      <c r="R8" s="4"/>
      <c r="S8" s="4"/>
      <c r="T8" s="4"/>
      <c r="U8" s="4"/>
      <c r="V8" s="4"/>
      <c r="W8" s="4"/>
      <c r="X8" s="4"/>
      <c r="Y8" s="3"/>
      <c r="Z8" s="3"/>
      <c r="AA8" s="3"/>
      <c r="AB8" s="3"/>
      <c r="AC8" s="3"/>
    </row>
    <row r="9" spans="1:129" ht="24" hidden="1" customHeight="1" x14ac:dyDescent="0.35">
      <c r="A9" s="190"/>
      <c r="B9" s="31"/>
      <c r="C9" s="46" t="str">
        <f>Sommaire!C10</f>
        <v>A.6</v>
      </c>
      <c r="D9" s="47" t="str">
        <f>Sommaire!D10</f>
        <v>XXXXXXXXXXXXXXXXXXXXXXXXXXXXXXXXXXX</v>
      </c>
      <c r="E9" s="4"/>
      <c r="F9" s="4"/>
      <c r="G9" s="4"/>
      <c r="H9" s="4"/>
      <c r="I9" s="4"/>
      <c r="J9" s="4"/>
      <c r="K9" s="4"/>
      <c r="L9" s="4"/>
      <c r="M9" s="4"/>
      <c r="N9" s="4"/>
      <c r="O9" s="4"/>
      <c r="P9" s="4"/>
      <c r="Q9" s="4"/>
      <c r="R9" s="4"/>
      <c r="S9" s="4"/>
      <c r="T9" s="4"/>
      <c r="U9" s="4"/>
      <c r="V9" s="4"/>
      <c r="W9" s="4"/>
      <c r="X9" s="4"/>
      <c r="Y9" s="3"/>
      <c r="Z9" s="3"/>
      <c r="AA9" s="3"/>
      <c r="AB9" s="3"/>
      <c r="AC9" s="3"/>
    </row>
    <row r="10" spans="1:129" ht="24" hidden="1" customHeight="1" x14ac:dyDescent="0.35">
      <c r="A10" s="190"/>
      <c r="B10" s="31"/>
      <c r="C10" s="46" t="str">
        <f>Sommaire!C11</f>
        <v>A.7</v>
      </c>
      <c r="D10" s="47" t="str">
        <f>Sommaire!D11</f>
        <v>XXXXXXXXXXXXXXXXXXXXXXXXXXXXXXXXXXX</v>
      </c>
      <c r="E10" s="4"/>
      <c r="F10" s="4"/>
      <c r="G10" s="4"/>
      <c r="H10" s="4"/>
      <c r="I10" s="4"/>
      <c r="J10" s="4"/>
      <c r="K10" s="4"/>
      <c r="L10" s="4"/>
      <c r="M10" s="4"/>
      <c r="N10" s="4"/>
      <c r="O10" s="4"/>
      <c r="P10" s="4"/>
      <c r="Q10" s="4"/>
      <c r="R10" s="4"/>
      <c r="S10" s="4"/>
      <c r="T10" s="4"/>
      <c r="U10" s="4"/>
      <c r="V10" s="4"/>
      <c r="W10" s="4"/>
      <c r="X10" s="4"/>
      <c r="Y10" s="3"/>
      <c r="Z10" s="3"/>
      <c r="AA10" s="3"/>
      <c r="AB10" s="3"/>
      <c r="AC10" s="3"/>
    </row>
    <row r="11" spans="1:129" ht="24" hidden="1" customHeight="1" x14ac:dyDescent="0.35">
      <c r="A11" s="190"/>
      <c r="B11" s="31"/>
      <c r="C11" s="46" t="str">
        <f>Sommaire!C12</f>
        <v>A.8</v>
      </c>
      <c r="D11" s="47" t="str">
        <f>Sommaire!D12</f>
        <v>XXXXXXXXXXXXXXXXXXXXXXXXXXXXXXXXXXX</v>
      </c>
      <c r="E11" s="4"/>
      <c r="F11" s="4"/>
      <c r="G11" s="4"/>
      <c r="H11" s="4"/>
      <c r="I11" s="4"/>
      <c r="J11" s="4"/>
      <c r="K11" s="4"/>
      <c r="L11" s="4"/>
      <c r="M11" s="4"/>
      <c r="N11" s="4"/>
      <c r="O11" s="4"/>
      <c r="P11" s="4"/>
      <c r="Q11" s="4"/>
      <c r="R11" s="4"/>
      <c r="S11" s="4"/>
      <c r="T11" s="4"/>
      <c r="U11" s="4"/>
      <c r="V11" s="4"/>
      <c r="W11" s="4"/>
      <c r="X11" s="4"/>
      <c r="Y11" s="3"/>
      <c r="Z11" s="3"/>
      <c r="AA11" s="3"/>
      <c r="AB11" s="3"/>
      <c r="AC11" s="3"/>
    </row>
    <row r="12" spans="1:129" ht="24" hidden="1" customHeight="1" x14ac:dyDescent="0.35">
      <c r="A12" s="190"/>
      <c r="B12" s="31"/>
      <c r="C12" s="46" t="str">
        <f>Sommaire!C13</f>
        <v>A.9</v>
      </c>
      <c r="D12" s="47" t="str">
        <f>Sommaire!D13</f>
        <v>XXXXXXXXXXXXXXXXXXXXXXXXXXXXXXXXXXX</v>
      </c>
      <c r="E12" s="4"/>
      <c r="F12" s="4"/>
      <c r="G12" s="4"/>
      <c r="H12" s="4"/>
      <c r="I12" s="4"/>
      <c r="J12" s="4"/>
      <c r="K12" s="4"/>
      <c r="L12" s="4"/>
      <c r="M12" s="4"/>
      <c r="N12" s="4"/>
      <c r="O12" s="4"/>
      <c r="P12" s="4"/>
      <c r="Q12" s="4"/>
      <c r="R12" s="4"/>
      <c r="S12" s="4"/>
      <c r="T12" s="4"/>
      <c r="U12" s="4"/>
      <c r="V12" s="4"/>
      <c r="W12" s="4"/>
      <c r="X12" s="4"/>
      <c r="Y12" s="3"/>
      <c r="Z12" s="3"/>
      <c r="AA12" s="3"/>
      <c r="AB12" s="3"/>
      <c r="AC12" s="3"/>
    </row>
    <row r="13" spans="1:129" ht="24" hidden="1" customHeight="1" x14ac:dyDescent="0.35">
      <c r="A13" s="190"/>
      <c r="B13" s="31"/>
      <c r="C13" s="46" t="str">
        <f>Sommaire!C14</f>
        <v>A.10</v>
      </c>
      <c r="D13" s="47" t="str">
        <f>Sommaire!D14</f>
        <v>XXXXXXXXXXXXXXXXXXXXXXXXXXXXXXXXXXX</v>
      </c>
      <c r="E13" s="4"/>
      <c r="F13" s="4"/>
      <c r="G13" s="4"/>
      <c r="H13" s="4"/>
      <c r="I13" s="4"/>
      <c r="J13" s="4"/>
      <c r="K13" s="4"/>
      <c r="L13" s="4"/>
      <c r="M13" s="4"/>
      <c r="N13" s="4"/>
      <c r="O13" s="4"/>
      <c r="P13" s="4"/>
      <c r="Q13" s="4"/>
      <c r="R13" s="4"/>
      <c r="S13" s="4"/>
      <c r="T13" s="4"/>
      <c r="U13" s="4"/>
      <c r="V13" s="4"/>
      <c r="W13" s="4"/>
      <c r="X13" s="4"/>
      <c r="Y13" s="3"/>
      <c r="Z13" s="3"/>
      <c r="AA13" s="3"/>
      <c r="AB13" s="3"/>
      <c r="AC13" s="3"/>
    </row>
    <row r="14" spans="1:129" ht="24" customHeight="1" x14ac:dyDescent="0.35">
      <c r="A14" s="190"/>
      <c r="B14" s="31"/>
      <c r="C14" s="196" t="str">
        <f>Sommaire!C15</f>
        <v>AXE B : Mobilité et Transport</v>
      </c>
      <c r="D14" s="196"/>
      <c r="E14" s="196"/>
      <c r="F14" s="196"/>
      <c r="G14" s="196"/>
      <c r="H14" s="196"/>
      <c r="I14" s="196"/>
      <c r="J14" s="196"/>
      <c r="K14" s="196"/>
      <c r="L14" s="196"/>
      <c r="M14" s="196"/>
      <c r="N14" s="196"/>
      <c r="O14" s="196"/>
      <c r="P14" s="196"/>
      <c r="Q14" s="196"/>
      <c r="R14" s="196"/>
      <c r="S14" s="196"/>
      <c r="T14" s="196"/>
      <c r="U14" s="196"/>
      <c r="V14" s="196"/>
      <c r="W14" s="196"/>
      <c r="X14" s="196"/>
      <c r="Y14" s="3"/>
      <c r="Z14" s="3"/>
      <c r="AA14" s="3"/>
      <c r="AB14" s="3"/>
      <c r="AC14" s="3"/>
    </row>
    <row r="15" spans="1:129" ht="24" customHeight="1" x14ac:dyDescent="0.35">
      <c r="A15" s="190"/>
      <c r="B15" s="31"/>
      <c r="C15" s="81" t="str">
        <f>Sommaire!C16</f>
        <v>B.1</v>
      </c>
      <c r="D15" s="47" t="str">
        <f>Sommaire!D16</f>
        <v>Favoriser les mobilités douces : Vélo</v>
      </c>
      <c r="E15" s="4"/>
      <c r="F15" s="4"/>
      <c r="G15" s="4"/>
      <c r="H15" s="4"/>
      <c r="I15" s="4"/>
      <c r="J15" s="4"/>
      <c r="K15" s="143"/>
      <c r="L15" s="143"/>
      <c r="M15" s="142"/>
      <c r="N15" s="142"/>
      <c r="O15" s="142"/>
      <c r="P15" s="142"/>
      <c r="Q15" s="143"/>
      <c r="R15" s="143"/>
      <c r="S15" s="144"/>
      <c r="T15" s="143"/>
      <c r="U15" s="144"/>
      <c r="V15" s="142"/>
      <c r="W15" s="142"/>
      <c r="X15" s="142"/>
      <c r="Y15" s="3"/>
      <c r="Z15" s="3"/>
      <c r="AA15" s="3"/>
      <c r="AB15" s="3"/>
      <c r="AC15" s="3"/>
    </row>
    <row r="16" spans="1:129" s="2" customFormat="1" ht="51.65" customHeight="1" x14ac:dyDescent="0.35">
      <c r="A16" s="191" t="s">
        <v>14</v>
      </c>
      <c r="B16" s="31"/>
      <c r="C16" s="81" t="str">
        <f>Sommaire!C17</f>
        <v>B.2</v>
      </c>
      <c r="D16" s="47" t="str">
        <f>Sommaire!D17</f>
        <v>Favoriser les mobilités douces : Covoiturage / Autostop</v>
      </c>
      <c r="E16" s="4"/>
      <c r="F16" s="4"/>
      <c r="G16" s="4"/>
      <c r="H16" s="4"/>
      <c r="I16" s="4"/>
      <c r="J16" s="4"/>
      <c r="K16" s="143"/>
      <c r="L16" s="143"/>
      <c r="M16" s="142"/>
      <c r="N16" s="142"/>
      <c r="O16" s="142"/>
      <c r="P16" s="142"/>
      <c r="Q16" s="144"/>
      <c r="R16" s="143"/>
      <c r="S16" s="144"/>
      <c r="T16" s="144"/>
      <c r="U16" s="144"/>
      <c r="V16" s="142"/>
      <c r="W16" s="142"/>
      <c r="X16" s="142"/>
      <c r="Y16" s="37"/>
      <c r="Z16" s="37"/>
      <c r="AA16" s="37"/>
      <c r="AB16" s="37"/>
      <c r="AC16" s="3"/>
    </row>
    <row r="17" spans="1:129" s="3" customFormat="1" ht="24" customHeight="1" x14ac:dyDescent="0.35">
      <c r="A17" s="191"/>
      <c r="B17" s="31"/>
      <c r="C17" s="81" t="str">
        <f>Sommaire!C18</f>
        <v>B.3</v>
      </c>
      <c r="D17" s="47" t="str">
        <f>Sommaire!D18</f>
        <v>Favoriser les mobilités douces : Pédibus</v>
      </c>
      <c r="E17" s="4"/>
      <c r="F17" s="4"/>
      <c r="G17" s="4"/>
      <c r="H17" s="4"/>
      <c r="I17" s="4"/>
      <c r="J17" s="4"/>
      <c r="K17" s="143"/>
      <c r="L17" s="143"/>
      <c r="M17" s="142"/>
      <c r="N17" s="142"/>
      <c r="O17" s="142"/>
      <c r="P17" s="142"/>
      <c r="Q17" s="143"/>
      <c r="R17" s="143"/>
      <c r="S17" s="144"/>
      <c r="T17" s="143"/>
      <c r="U17" s="144"/>
      <c r="V17" s="142"/>
      <c r="W17" s="142"/>
      <c r="X17" s="142"/>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s="3" customFormat="1" ht="24" customHeight="1" x14ac:dyDescent="0.35">
      <c r="A18" s="26"/>
      <c r="B18" s="31"/>
      <c r="C18" s="81" t="str">
        <f>Sommaire!C19</f>
        <v>B.4</v>
      </c>
      <c r="D18" s="47" t="str">
        <f>Sommaire!D19</f>
        <v>Favoriser les mobilités douces : Train</v>
      </c>
      <c r="E18" s="4"/>
      <c r="F18" s="4"/>
      <c r="G18" s="4"/>
      <c r="H18" s="4"/>
      <c r="I18" s="4"/>
      <c r="J18" s="4"/>
      <c r="K18" s="143"/>
      <c r="L18" s="143"/>
      <c r="M18" s="142"/>
      <c r="N18" s="142"/>
      <c r="O18" s="142"/>
      <c r="P18" s="142"/>
      <c r="Q18" s="143"/>
      <c r="R18" s="143"/>
      <c r="S18" s="144"/>
      <c r="T18" s="144"/>
      <c r="U18" s="144"/>
      <c r="V18" s="142"/>
      <c r="W18" s="142"/>
      <c r="X18" s="142"/>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s="10" customFormat="1" ht="24" hidden="1" customHeight="1" x14ac:dyDescent="0.35">
      <c r="A19" s="6"/>
      <c r="B19" s="32"/>
      <c r="C19" s="81" t="str">
        <f>Sommaire!C20</f>
        <v>B.5</v>
      </c>
      <c r="D19" s="47">
        <f>Sommaire!D20</f>
        <v>0</v>
      </c>
      <c r="E19" s="4"/>
      <c r="F19" s="4"/>
      <c r="G19" s="4"/>
      <c r="H19" s="4"/>
      <c r="I19" s="4"/>
      <c r="J19" s="4"/>
      <c r="K19" s="4"/>
      <c r="L19" s="4"/>
      <c r="M19" s="4"/>
      <c r="N19" s="4"/>
      <c r="O19" s="4"/>
      <c r="P19" s="4"/>
      <c r="Q19" s="4"/>
      <c r="R19" s="4"/>
      <c r="S19" s="4"/>
      <c r="T19" s="4"/>
      <c r="U19" s="4"/>
      <c r="V19" s="4"/>
      <c r="W19" s="4"/>
      <c r="X19" s="4"/>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row>
    <row r="20" spans="1:129" s="3" customFormat="1" ht="24" hidden="1" customHeight="1" x14ac:dyDescent="0.35">
      <c r="A20" s="28"/>
      <c r="B20" s="33"/>
      <c r="C20" s="81" t="str">
        <f>Sommaire!C21</f>
        <v>B.6</v>
      </c>
      <c r="D20" s="47" t="str">
        <f>Sommaire!D21</f>
        <v>XXXXXXXXXXXXXXXXXXXXXXXXXXXXXXXXXXX</v>
      </c>
      <c r="E20" s="4"/>
      <c r="F20" s="4"/>
      <c r="G20" s="4"/>
      <c r="H20" s="4"/>
      <c r="I20" s="4"/>
      <c r="J20" s="4"/>
      <c r="K20" s="4"/>
      <c r="L20" s="4"/>
      <c r="M20" s="4"/>
      <c r="N20" s="4"/>
      <c r="O20" s="4"/>
      <c r="P20" s="4"/>
      <c r="Q20" s="4"/>
      <c r="R20" s="4"/>
      <c r="S20" s="4"/>
      <c r="T20" s="4"/>
      <c r="U20" s="4"/>
      <c r="V20" s="4"/>
      <c r="W20" s="4"/>
      <c r="X20" s="4"/>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s="11" customFormat="1" ht="24" hidden="1" customHeight="1" x14ac:dyDescent="0.35">
      <c r="A21" s="192"/>
      <c r="B21" s="33"/>
      <c r="C21" s="81" t="str">
        <f>Sommaire!C22</f>
        <v>B.7</v>
      </c>
      <c r="D21" s="47" t="str">
        <f>Sommaire!D22</f>
        <v>XXXXXXXXXXXXXXXXXXXXXXXXXXXXXXXXXXX</v>
      </c>
      <c r="E21" s="4"/>
      <c r="F21" s="4"/>
      <c r="G21" s="4"/>
      <c r="H21" s="4"/>
      <c r="I21" s="4"/>
      <c r="J21" s="4"/>
      <c r="K21" s="4"/>
      <c r="L21" s="4"/>
      <c r="M21" s="4"/>
      <c r="N21" s="4"/>
      <c r="O21" s="4"/>
      <c r="P21" s="4"/>
      <c r="Q21" s="4"/>
      <c r="R21" s="4"/>
      <c r="S21" s="4"/>
      <c r="T21" s="4"/>
      <c r="U21" s="4"/>
      <c r="V21" s="4"/>
      <c r="W21" s="4"/>
      <c r="X21" s="4"/>
      <c r="Y21" s="12"/>
      <c r="Z21" s="12"/>
      <c r="AA21" s="12"/>
      <c r="AB21" s="12"/>
    </row>
    <row r="22" spans="1:129" ht="24" hidden="1" customHeight="1" x14ac:dyDescent="0.35">
      <c r="A22" s="193"/>
      <c r="B22" s="33"/>
      <c r="C22" s="81" t="str">
        <f>Sommaire!C23</f>
        <v>B.8</v>
      </c>
      <c r="D22" s="47" t="str">
        <f>Sommaire!D23</f>
        <v>XXXXXXXXXXXXXXXXXXXXXXXXXXXXXXXXXXX</v>
      </c>
      <c r="E22" s="4"/>
      <c r="F22" s="4"/>
      <c r="G22" s="4"/>
      <c r="H22" s="4"/>
      <c r="I22" s="4"/>
      <c r="J22" s="4"/>
      <c r="K22" s="4"/>
      <c r="L22" s="4"/>
      <c r="M22" s="4"/>
      <c r="N22" s="4"/>
      <c r="O22" s="4"/>
      <c r="P22" s="4"/>
      <c r="Q22" s="4"/>
      <c r="R22" s="4"/>
      <c r="S22" s="4"/>
      <c r="T22" s="4"/>
      <c r="U22" s="4"/>
      <c r="V22" s="4"/>
      <c r="W22" s="4"/>
      <c r="X22" s="4"/>
      <c r="Y22" s="3"/>
      <c r="Z22" s="3"/>
      <c r="AA22" s="3"/>
      <c r="AB22" s="3"/>
    </row>
    <row r="23" spans="1:129" ht="24" hidden="1" customHeight="1" x14ac:dyDescent="0.35">
      <c r="A23" s="193"/>
      <c r="B23" s="33"/>
      <c r="C23" s="81" t="str">
        <f>Sommaire!C24</f>
        <v>B.9</v>
      </c>
      <c r="D23" s="47" t="str">
        <f>Sommaire!D24</f>
        <v>XXXXXXXXXXXXXXXXXXXXXXXXXXXXXXXXXXX</v>
      </c>
      <c r="E23" s="4"/>
      <c r="F23" s="4"/>
      <c r="G23" s="4"/>
      <c r="H23" s="4"/>
      <c r="I23" s="4"/>
      <c r="J23" s="4"/>
      <c r="K23" s="4"/>
      <c r="L23" s="4"/>
      <c r="M23" s="4"/>
      <c r="N23" s="4"/>
      <c r="O23" s="4"/>
      <c r="P23" s="4"/>
      <c r="Q23" s="4"/>
      <c r="R23" s="4"/>
      <c r="S23" s="4"/>
      <c r="T23" s="4"/>
      <c r="U23" s="4"/>
      <c r="V23" s="4"/>
      <c r="W23" s="4"/>
      <c r="X23" s="4"/>
      <c r="Y23" s="3"/>
      <c r="Z23" s="3"/>
      <c r="AA23" s="3"/>
      <c r="AB23" s="3"/>
    </row>
    <row r="24" spans="1:129" ht="24" hidden="1" customHeight="1" x14ac:dyDescent="0.35">
      <c r="A24" s="193"/>
      <c r="B24" s="33"/>
      <c r="C24" s="81" t="e">
        <f>Sommaire!#REF!</f>
        <v>#REF!</v>
      </c>
      <c r="D24" s="47" t="e">
        <f>Sommaire!#REF!</f>
        <v>#REF!</v>
      </c>
      <c r="E24" s="4"/>
      <c r="F24" s="4"/>
      <c r="G24" s="4"/>
      <c r="H24" s="4"/>
      <c r="I24" s="4"/>
      <c r="J24" s="4"/>
      <c r="K24" s="4"/>
      <c r="L24" s="4"/>
      <c r="M24" s="4"/>
      <c r="N24" s="4"/>
      <c r="O24" s="4"/>
      <c r="P24" s="4"/>
      <c r="Q24" s="4"/>
      <c r="R24" s="4"/>
      <c r="S24" s="4"/>
      <c r="T24" s="4"/>
      <c r="U24" s="4"/>
      <c r="V24" s="4"/>
      <c r="W24" s="4"/>
      <c r="X24" s="4"/>
      <c r="Y24" s="3"/>
      <c r="Z24" s="3"/>
      <c r="AA24" s="3"/>
      <c r="AB24" s="3"/>
    </row>
    <row r="25" spans="1:129" ht="24" customHeight="1" x14ac:dyDescent="0.35">
      <c r="A25" s="28"/>
      <c r="B25" s="33"/>
      <c r="C25" s="189" t="str">
        <f>Sommaire!C25</f>
        <v>AXE C : Urbanisme</v>
      </c>
      <c r="D25" s="189"/>
      <c r="E25" s="189"/>
      <c r="F25" s="189"/>
      <c r="G25" s="189"/>
      <c r="H25" s="189"/>
      <c r="I25" s="189"/>
      <c r="J25" s="189"/>
      <c r="K25" s="189"/>
      <c r="L25" s="189"/>
      <c r="M25" s="189"/>
      <c r="N25" s="189"/>
      <c r="O25" s="189"/>
      <c r="P25" s="189"/>
      <c r="Q25" s="189"/>
      <c r="R25" s="189"/>
      <c r="S25" s="189"/>
      <c r="T25" s="189"/>
      <c r="U25" s="189"/>
      <c r="V25" s="189"/>
      <c r="W25" s="189"/>
      <c r="X25" s="189"/>
      <c r="Y25" s="3"/>
      <c r="Z25" s="3"/>
      <c r="AA25" s="3"/>
      <c r="AB25" s="3"/>
    </row>
    <row r="26" spans="1:129" s="18" customFormat="1" ht="24" customHeight="1" x14ac:dyDescent="0.35">
      <c r="A26" s="17"/>
      <c r="B26" s="33"/>
      <c r="C26" s="80" t="str">
        <f>Sommaire!C26</f>
        <v>C.1</v>
      </c>
      <c r="D26" s="47" t="str">
        <f>Sommaire!D26</f>
        <v>Aménager le territoire de manière durable</v>
      </c>
      <c r="E26" s="4"/>
      <c r="F26" s="4"/>
      <c r="G26" s="4"/>
      <c r="H26" s="4"/>
      <c r="I26" s="4"/>
      <c r="J26" s="4"/>
      <c r="K26" s="144"/>
      <c r="L26" s="144"/>
      <c r="M26" s="143"/>
      <c r="N26" s="144"/>
      <c r="O26" s="144"/>
      <c r="P26" s="143"/>
      <c r="Q26" s="143"/>
      <c r="R26" s="143"/>
      <c r="S26" s="143"/>
      <c r="T26" s="144"/>
      <c r="U26" s="143"/>
      <c r="V26" s="143"/>
      <c r="W26" s="143"/>
      <c r="X26" s="143"/>
      <c r="Y26" s="3"/>
      <c r="Z26" s="12"/>
      <c r="AA26" s="12"/>
      <c r="AB26" s="12"/>
    </row>
    <row r="27" spans="1:129" ht="52.75" customHeight="1" x14ac:dyDescent="0.35">
      <c r="A27" s="28"/>
      <c r="B27" s="33"/>
      <c r="C27" s="80" t="str">
        <f>Sommaire!C27</f>
        <v>C.2</v>
      </c>
      <c r="D27" s="47" t="str">
        <f>Sommaire!D27</f>
        <v>Développer l’utilisation d’équipements permettant d'économiser les ressources en eau</v>
      </c>
      <c r="E27" s="4"/>
      <c r="F27" s="4"/>
      <c r="G27" s="4"/>
      <c r="H27" s="4"/>
      <c r="I27" s="4"/>
      <c r="J27" s="4"/>
      <c r="K27" s="142"/>
      <c r="L27" s="142"/>
      <c r="M27" s="143"/>
      <c r="N27" s="142"/>
      <c r="O27" s="144"/>
      <c r="P27" s="143"/>
      <c r="Q27" s="144"/>
      <c r="R27" s="142"/>
      <c r="S27" s="144"/>
      <c r="T27" s="142"/>
      <c r="U27" s="142"/>
      <c r="V27" s="142"/>
      <c r="W27" s="142"/>
      <c r="X27" s="142"/>
      <c r="Y27" s="3"/>
      <c r="Z27" s="3"/>
      <c r="AA27" s="3"/>
      <c r="AB27" s="3"/>
    </row>
    <row r="28" spans="1:129" ht="48" customHeight="1" x14ac:dyDescent="0.35">
      <c r="A28" s="28"/>
      <c r="B28" s="33"/>
      <c r="C28" s="80" t="str">
        <f>Sommaire!C28</f>
        <v>C.3</v>
      </c>
      <c r="D28" s="47" t="str">
        <f>Sommaire!D28</f>
        <v>Préserver les espaces naturels, agricoles et forestiers de l’urbanisation</v>
      </c>
      <c r="E28" s="4"/>
      <c r="F28" s="4"/>
      <c r="G28" s="4"/>
      <c r="H28" s="4"/>
      <c r="I28" s="4"/>
      <c r="J28" s="4"/>
      <c r="K28" s="144"/>
      <c r="L28" s="142"/>
      <c r="M28" s="143"/>
      <c r="N28" s="144"/>
      <c r="O28" s="142"/>
      <c r="P28" s="143"/>
      <c r="Q28" s="144"/>
      <c r="R28" s="144"/>
      <c r="S28" s="142"/>
      <c r="T28" s="142"/>
      <c r="U28" s="144"/>
      <c r="V28" s="144"/>
      <c r="W28" s="143"/>
      <c r="X28" s="143"/>
      <c r="Y28" s="3"/>
      <c r="Z28" s="3"/>
      <c r="AA28" s="3"/>
      <c r="AB28" s="3"/>
    </row>
    <row r="29" spans="1:129" ht="24" hidden="1" customHeight="1" x14ac:dyDescent="0.35">
      <c r="A29" s="28"/>
      <c r="B29" s="33"/>
      <c r="C29" s="80" t="str">
        <f>Sommaire!C29</f>
        <v>C.4</v>
      </c>
      <c r="D29" s="47" t="str">
        <f>Sommaire!D29</f>
        <v>XXXXXXXXXXXXXXXXXXXXXXXXXXXXXXXXXXX</v>
      </c>
      <c r="E29" s="4"/>
      <c r="F29" s="4"/>
      <c r="G29" s="4"/>
      <c r="H29" s="4"/>
      <c r="I29" s="4"/>
      <c r="J29" s="4"/>
      <c r="K29" s="4"/>
      <c r="L29" s="4"/>
      <c r="M29" s="4"/>
      <c r="N29" s="4"/>
      <c r="O29" s="4"/>
      <c r="P29" s="4"/>
      <c r="Q29" s="4"/>
      <c r="R29" s="4"/>
      <c r="S29" s="4"/>
      <c r="T29" s="4"/>
      <c r="U29" s="4"/>
      <c r="V29" s="4"/>
      <c r="W29" s="4"/>
      <c r="X29" s="4"/>
      <c r="Y29" s="3"/>
      <c r="Z29" s="3"/>
      <c r="AA29" s="3"/>
      <c r="AB29" s="3"/>
    </row>
    <row r="30" spans="1:129" ht="24" hidden="1" customHeight="1" x14ac:dyDescent="0.35">
      <c r="A30" s="28"/>
      <c r="B30" s="33"/>
      <c r="C30" s="80" t="str">
        <f>Sommaire!C30</f>
        <v>C.5</v>
      </c>
      <c r="D30" s="47" t="str">
        <f>Sommaire!D30</f>
        <v>XXXXXXXXXXXXXXXXXXXXXXXXXXXXXXXXXXX</v>
      </c>
      <c r="E30" s="4"/>
      <c r="F30" s="4"/>
      <c r="G30" s="4"/>
      <c r="H30" s="4"/>
      <c r="I30" s="4"/>
      <c r="J30" s="4"/>
      <c r="K30" s="4"/>
      <c r="L30" s="4"/>
      <c r="M30" s="4"/>
      <c r="N30" s="4"/>
      <c r="O30" s="4"/>
      <c r="P30" s="4"/>
      <c r="Q30" s="4"/>
      <c r="R30" s="4"/>
      <c r="S30" s="4"/>
      <c r="T30" s="4"/>
      <c r="U30" s="4"/>
      <c r="V30" s="4"/>
      <c r="W30" s="4"/>
      <c r="X30" s="4"/>
      <c r="Y30" s="3"/>
      <c r="Z30" s="3"/>
      <c r="AA30" s="3"/>
      <c r="AB30" s="3"/>
    </row>
    <row r="31" spans="1:129" s="11" customFormat="1" ht="24" hidden="1" customHeight="1" x14ac:dyDescent="0.35">
      <c r="A31" s="192" t="s">
        <v>26</v>
      </c>
      <c r="B31" s="33"/>
      <c r="C31" s="80" t="str">
        <f>Sommaire!C31</f>
        <v>C.6</v>
      </c>
      <c r="D31" s="47" t="str">
        <f>Sommaire!D31</f>
        <v>XXXXXXXXXXXXXXXXXXXXXXXXXXXXXXXXXXX</v>
      </c>
      <c r="E31" s="4"/>
      <c r="F31" s="4"/>
      <c r="G31" s="4"/>
      <c r="H31" s="4"/>
      <c r="I31" s="4"/>
      <c r="J31" s="4"/>
      <c r="K31" s="4"/>
      <c r="L31" s="4"/>
      <c r="M31" s="4"/>
      <c r="N31" s="4"/>
      <c r="O31" s="4"/>
      <c r="P31" s="4"/>
      <c r="Q31" s="4"/>
      <c r="R31" s="4"/>
      <c r="S31" s="4"/>
      <c r="T31" s="4"/>
      <c r="U31" s="4"/>
      <c r="V31" s="4"/>
      <c r="W31" s="4"/>
      <c r="X31" s="4"/>
      <c r="Y31" s="12"/>
      <c r="Z31" s="12"/>
      <c r="AA31" s="12"/>
      <c r="AB31" s="12"/>
    </row>
    <row r="32" spans="1:129" ht="24" hidden="1" customHeight="1" x14ac:dyDescent="0.35">
      <c r="A32" s="192"/>
      <c r="B32" s="33"/>
      <c r="C32" s="80" t="str">
        <f>Sommaire!C32</f>
        <v>C.7</v>
      </c>
      <c r="D32" s="47" t="str">
        <f>Sommaire!D32</f>
        <v>XXXXXXXXXXXXXXXXXXXXXXXXXXXXXXXXXXX</v>
      </c>
      <c r="E32" s="4"/>
      <c r="F32" s="4"/>
      <c r="G32" s="4"/>
      <c r="H32" s="4"/>
      <c r="I32" s="4"/>
      <c r="J32" s="4"/>
      <c r="K32" s="4"/>
      <c r="L32" s="4"/>
      <c r="M32" s="4"/>
      <c r="N32" s="4"/>
      <c r="O32" s="4"/>
      <c r="P32" s="4"/>
      <c r="Q32" s="4"/>
      <c r="R32" s="4"/>
      <c r="S32" s="4"/>
      <c r="T32" s="4"/>
      <c r="U32" s="4"/>
      <c r="V32" s="4"/>
      <c r="W32" s="4"/>
      <c r="X32" s="4"/>
      <c r="Y32" s="3"/>
      <c r="Z32" s="3"/>
      <c r="AA32" s="3"/>
      <c r="AB32" s="3"/>
    </row>
    <row r="33" spans="1:129" ht="24" hidden="1" customHeight="1" x14ac:dyDescent="0.35">
      <c r="A33" s="192"/>
      <c r="B33" s="33"/>
      <c r="C33" s="80" t="str">
        <f>Sommaire!C33</f>
        <v>C.8</v>
      </c>
      <c r="D33" s="47" t="str">
        <f>Sommaire!D33</f>
        <v>XXXXXXXXXXXXXXXXXXXXXXXXXXXXXXXXXXX</v>
      </c>
      <c r="E33" s="4"/>
      <c r="F33" s="4"/>
      <c r="G33" s="4"/>
      <c r="H33" s="4"/>
      <c r="I33" s="4"/>
      <c r="J33" s="4"/>
      <c r="K33" s="4"/>
      <c r="L33" s="4"/>
      <c r="M33" s="4"/>
      <c r="N33" s="4"/>
      <c r="O33" s="4"/>
      <c r="P33" s="4"/>
      <c r="Q33" s="4"/>
      <c r="R33" s="4"/>
      <c r="S33" s="4"/>
      <c r="T33" s="4"/>
      <c r="U33" s="4"/>
      <c r="V33" s="4"/>
      <c r="W33" s="4"/>
      <c r="X33" s="4"/>
      <c r="Y33" s="3"/>
      <c r="Z33" s="3"/>
      <c r="AA33" s="3"/>
      <c r="AB33" s="3"/>
    </row>
    <row r="34" spans="1:129" ht="24" hidden="1" customHeight="1" x14ac:dyDescent="0.35">
      <c r="A34" s="192"/>
      <c r="B34" s="33"/>
      <c r="C34" s="80" t="str">
        <f>Sommaire!C34</f>
        <v>C.9</v>
      </c>
      <c r="D34" s="47" t="str">
        <f>Sommaire!D34</f>
        <v>XXXXXXXXXXXXXXXXXXXXXXXXXXXXXXXXXXX</v>
      </c>
      <c r="E34" s="4"/>
      <c r="F34" s="4"/>
      <c r="G34" s="4"/>
      <c r="H34" s="4"/>
      <c r="I34" s="4"/>
      <c r="J34" s="4"/>
      <c r="K34" s="4"/>
      <c r="L34" s="4"/>
      <c r="M34" s="4"/>
      <c r="N34" s="4"/>
      <c r="O34" s="4"/>
      <c r="P34" s="4"/>
      <c r="Q34" s="4"/>
      <c r="R34" s="4"/>
      <c r="S34" s="4"/>
      <c r="T34" s="4"/>
      <c r="U34" s="4"/>
      <c r="V34" s="4"/>
      <c r="W34" s="4"/>
      <c r="X34" s="4"/>
      <c r="Y34" s="3"/>
      <c r="Z34" s="3"/>
      <c r="AA34" s="3"/>
      <c r="AB34" s="3"/>
    </row>
    <row r="35" spans="1:129" ht="24" hidden="1" customHeight="1" x14ac:dyDescent="0.35">
      <c r="A35" s="27"/>
      <c r="B35" s="33"/>
      <c r="C35" s="80" t="str">
        <f>Sommaire!C35</f>
        <v>C.10</v>
      </c>
      <c r="D35" s="47" t="str">
        <f>Sommaire!D35</f>
        <v>XXXXXXXXXXXXXXXXXXXXXXXXXXXXXXXXXXX</v>
      </c>
      <c r="E35" s="4"/>
      <c r="F35" s="4"/>
      <c r="G35" s="4"/>
      <c r="H35" s="4"/>
      <c r="I35" s="4"/>
      <c r="J35" s="4"/>
      <c r="K35" s="4"/>
      <c r="L35" s="4"/>
      <c r="M35" s="4"/>
      <c r="N35" s="4"/>
      <c r="O35" s="4"/>
      <c r="P35" s="4"/>
      <c r="Q35" s="4"/>
      <c r="R35" s="4"/>
      <c r="S35" s="4"/>
      <c r="T35" s="4"/>
      <c r="U35" s="4"/>
      <c r="V35" s="4"/>
      <c r="W35" s="4"/>
      <c r="X35" s="4"/>
      <c r="Y35" s="3"/>
      <c r="Z35" s="3"/>
      <c r="AA35" s="3"/>
      <c r="AB35" s="3"/>
    </row>
    <row r="36" spans="1:129" ht="24" customHeight="1" x14ac:dyDescent="0.35">
      <c r="A36" s="27"/>
      <c r="B36" s="33"/>
      <c r="C36" s="188" t="str">
        <f>Sommaire!C36</f>
        <v>AXE D : Energies renouvelables</v>
      </c>
      <c r="D36" s="188"/>
      <c r="E36" s="188"/>
      <c r="F36" s="188"/>
      <c r="G36" s="188"/>
      <c r="H36" s="188"/>
      <c r="I36" s="188"/>
      <c r="J36" s="188"/>
      <c r="K36" s="188"/>
      <c r="L36" s="188"/>
      <c r="M36" s="188"/>
      <c r="N36" s="188"/>
      <c r="O36" s="188"/>
      <c r="P36" s="188"/>
      <c r="Q36" s="188"/>
      <c r="R36" s="188"/>
      <c r="S36" s="188"/>
      <c r="T36" s="188"/>
      <c r="U36" s="188"/>
      <c r="V36" s="188"/>
      <c r="W36" s="188"/>
      <c r="X36" s="188"/>
      <c r="Y36" s="3"/>
      <c r="Z36" s="3"/>
      <c r="AA36" s="3"/>
      <c r="AB36" s="3"/>
    </row>
    <row r="37" spans="1:129" ht="24" customHeight="1" x14ac:dyDescent="0.35">
      <c r="A37" s="27"/>
      <c r="B37" s="33"/>
      <c r="C37" s="79" t="str">
        <f>Sommaire!C37</f>
        <v>D.1</v>
      </c>
      <c r="D37" s="47" t="str">
        <f>Sommaire!D37</f>
        <v>Développer le solaire photovoltaïque</v>
      </c>
      <c r="E37" s="4"/>
      <c r="F37" s="4"/>
      <c r="G37" s="4"/>
      <c r="H37" s="4"/>
      <c r="I37" s="4"/>
      <c r="J37" s="4"/>
      <c r="K37" s="143"/>
      <c r="L37" s="143"/>
      <c r="M37" s="142"/>
      <c r="N37" s="144"/>
      <c r="O37" s="142"/>
      <c r="P37" s="142"/>
      <c r="Q37" s="144"/>
      <c r="R37" s="144"/>
      <c r="S37" s="142"/>
      <c r="T37" s="142"/>
      <c r="U37" s="144"/>
      <c r="V37" s="144"/>
      <c r="W37" s="142"/>
      <c r="X37" s="142"/>
      <c r="Y37" s="3"/>
      <c r="Z37" s="3"/>
      <c r="AA37" s="3"/>
      <c r="AB37" s="3"/>
    </row>
    <row r="38" spans="1:129" ht="24" customHeight="1" x14ac:dyDescent="0.35">
      <c r="A38" s="27"/>
      <c r="B38" s="33"/>
      <c r="C38" s="79" t="str">
        <f>Sommaire!C38</f>
        <v>D.2</v>
      </c>
      <c r="D38" s="47" t="str">
        <f>Sommaire!D38</f>
        <v>Développer la géothermie</v>
      </c>
      <c r="E38" s="4"/>
      <c r="F38" s="4"/>
      <c r="G38" s="4"/>
      <c r="H38" s="4"/>
      <c r="I38" s="4"/>
      <c r="J38" s="4"/>
      <c r="K38" s="143"/>
      <c r="L38" s="143"/>
      <c r="M38" s="142"/>
      <c r="N38" s="142"/>
      <c r="O38" s="142"/>
      <c r="P38" s="142"/>
      <c r="Q38" s="144"/>
      <c r="R38" s="144"/>
      <c r="S38" s="142"/>
      <c r="T38" s="142"/>
      <c r="U38" s="144"/>
      <c r="V38" s="144"/>
      <c r="W38" s="142"/>
      <c r="X38" s="142"/>
      <c r="Y38" s="3"/>
      <c r="Z38" s="3"/>
      <c r="AA38" s="3"/>
      <c r="AB38" s="3"/>
    </row>
    <row r="39" spans="1:129" ht="24" customHeight="1" x14ac:dyDescent="0.35">
      <c r="A39" s="27"/>
      <c r="B39" s="33"/>
      <c r="C39" s="79" t="str">
        <f>Sommaire!C39</f>
        <v>D.3</v>
      </c>
      <c r="D39" s="47" t="str">
        <f>Sommaire!D39</f>
        <v>Etudier le gisement méthanisable</v>
      </c>
      <c r="E39" s="4"/>
      <c r="F39" s="4"/>
      <c r="G39" s="4"/>
      <c r="H39" s="4"/>
      <c r="I39" s="4"/>
      <c r="J39" s="4"/>
      <c r="K39" s="143"/>
      <c r="L39" s="143"/>
      <c r="M39" s="142"/>
      <c r="N39" s="142"/>
      <c r="O39" s="142"/>
      <c r="P39" s="142"/>
      <c r="Q39" s="144"/>
      <c r="R39" s="144"/>
      <c r="S39" s="143"/>
      <c r="T39" s="142"/>
      <c r="U39" s="144"/>
      <c r="V39" s="144"/>
      <c r="W39" s="142"/>
      <c r="X39" s="142"/>
      <c r="Y39" s="3"/>
      <c r="Z39" s="3"/>
      <c r="AA39" s="3"/>
      <c r="AB39" s="3"/>
    </row>
    <row r="40" spans="1:129" s="13" customFormat="1" ht="42" customHeight="1" x14ac:dyDescent="0.35">
      <c r="B40" s="10"/>
      <c r="C40" s="79" t="str">
        <f>Sommaire!C40</f>
        <v>D.4</v>
      </c>
      <c r="D40" s="47" t="str">
        <f>Sommaire!D40</f>
        <v>Faire émerger des projets bois-énergie : chaufferies et réseaux de chaleur</v>
      </c>
      <c r="E40" s="4"/>
      <c r="F40" s="4"/>
      <c r="G40" s="4"/>
      <c r="H40" s="4"/>
      <c r="I40" s="4"/>
      <c r="J40" s="4"/>
      <c r="K40" s="143"/>
      <c r="L40" s="143"/>
      <c r="M40" s="142"/>
      <c r="N40" s="142"/>
      <c r="O40" s="142"/>
      <c r="P40" s="142"/>
      <c r="Q40" s="144"/>
      <c r="R40" s="144"/>
      <c r="S40" s="142"/>
      <c r="T40" s="142"/>
      <c r="U40" s="144"/>
      <c r="V40" s="144"/>
      <c r="W40" s="145"/>
      <c r="X40" s="142"/>
      <c r="Y40" s="10"/>
      <c r="Z40" s="10"/>
      <c r="AA40" s="10"/>
      <c r="AB40" s="10"/>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s="3" customFormat="1" ht="24" hidden="1" customHeight="1" x14ac:dyDescent="0.35">
      <c r="A41" s="22" t="s">
        <v>46</v>
      </c>
      <c r="B41" s="33"/>
      <c r="C41" s="79" t="str">
        <f>Sommaire!C41</f>
        <v>D.5</v>
      </c>
      <c r="D41" s="47" t="str">
        <f>Sommaire!D41</f>
        <v>XXXXXXXXXXXXXXXXXXXXXXXXXXXXXXXXXXX</v>
      </c>
      <c r="E41" s="4"/>
      <c r="F41" s="4"/>
      <c r="G41" s="4"/>
      <c r="H41" s="4"/>
      <c r="I41" s="4"/>
      <c r="J41" s="4"/>
      <c r="K41" s="4"/>
      <c r="L41" s="4"/>
      <c r="M41" s="4"/>
      <c r="N41" s="4"/>
      <c r="O41" s="4"/>
      <c r="P41" s="4"/>
      <c r="Q41" s="4"/>
      <c r="R41" s="4"/>
      <c r="S41" s="4"/>
      <c r="T41" s="4"/>
      <c r="U41" s="4"/>
      <c r="V41" s="4"/>
      <c r="W41" s="4"/>
      <c r="X41" s="4"/>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row>
    <row r="42" spans="1:129" s="25" customFormat="1" ht="24" hidden="1" customHeight="1" x14ac:dyDescent="0.35">
      <c r="B42" s="10"/>
      <c r="C42" s="79" t="str">
        <f>Sommaire!C42</f>
        <v>D.6</v>
      </c>
      <c r="D42" s="47" t="str">
        <f>Sommaire!D42</f>
        <v>XXXXXXXXXXXXXXXXXXXXXXXXXXXXXXXXXXX</v>
      </c>
      <c r="E42" s="4"/>
      <c r="F42" s="4"/>
      <c r="G42" s="4"/>
      <c r="H42" s="4"/>
      <c r="I42" s="4"/>
      <c r="J42" s="4"/>
      <c r="K42" s="4"/>
      <c r="L42" s="4"/>
      <c r="M42" s="4"/>
      <c r="N42" s="4"/>
      <c r="O42" s="4"/>
      <c r="P42" s="4"/>
      <c r="Q42" s="4"/>
      <c r="R42" s="4"/>
      <c r="S42" s="4"/>
      <c r="T42" s="4"/>
      <c r="U42" s="4"/>
      <c r="V42" s="4"/>
      <c r="W42" s="4"/>
      <c r="X42" s="4"/>
      <c r="Y42" s="10"/>
      <c r="Z42" s="10"/>
      <c r="AA42" s="10"/>
      <c r="AB42" s="10"/>
    </row>
    <row r="43" spans="1:129" ht="24" hidden="1" customHeight="1" x14ac:dyDescent="0.35">
      <c r="A43" s="28"/>
      <c r="B43" s="33"/>
      <c r="C43" s="79" t="str">
        <f>Sommaire!C43</f>
        <v>D.7</v>
      </c>
      <c r="D43" s="47" t="str">
        <f>Sommaire!D43</f>
        <v>XXXXXXXXXXXXXXXXXXXXXXXXXXXXXXXXXXX</v>
      </c>
      <c r="E43" s="4"/>
      <c r="F43" s="4"/>
      <c r="G43" s="4"/>
      <c r="H43" s="4"/>
      <c r="I43" s="4"/>
      <c r="J43" s="4"/>
      <c r="K43" s="4"/>
      <c r="L43" s="4"/>
      <c r="M43" s="4"/>
      <c r="N43" s="4"/>
      <c r="O43" s="4"/>
      <c r="P43" s="4"/>
      <c r="Q43" s="4"/>
      <c r="R43" s="4"/>
      <c r="S43" s="4"/>
      <c r="T43" s="4"/>
      <c r="U43" s="4"/>
      <c r="V43" s="4"/>
      <c r="W43" s="4"/>
      <c r="X43" s="4"/>
      <c r="Y43" s="3"/>
      <c r="Z43" s="3"/>
      <c r="AA43" s="3"/>
      <c r="AB43" s="3"/>
    </row>
    <row r="44" spans="1:129" s="3" customFormat="1" ht="24" hidden="1" customHeight="1" x14ac:dyDescent="0.35">
      <c r="A44" s="22"/>
      <c r="B44" s="33"/>
      <c r="C44" s="79" t="str">
        <f>Sommaire!C44</f>
        <v>D.8</v>
      </c>
      <c r="D44" s="47" t="str">
        <f>Sommaire!D44</f>
        <v>XXXXXXXXXXXXXXXXXXXXXXXXXXXXXXXXXXX</v>
      </c>
      <c r="E44" s="8"/>
      <c r="F44" s="8"/>
      <c r="G44" s="8"/>
      <c r="H44" s="8"/>
      <c r="I44" s="8"/>
      <c r="J44" s="7"/>
      <c r="K44" s="4"/>
      <c r="L44" s="4"/>
      <c r="M44" s="4"/>
      <c r="N44" s="4"/>
      <c r="O44" s="4"/>
      <c r="P44" s="4"/>
      <c r="Q44" s="4"/>
      <c r="R44" s="4"/>
      <c r="S44" s="4"/>
      <c r="T44" s="4"/>
      <c r="U44" s="4"/>
      <c r="V44" s="4"/>
      <c r="W44" s="4"/>
      <c r="X44" s="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row>
    <row r="45" spans="1:129" s="3" customFormat="1" ht="24" hidden="1" customHeight="1" x14ac:dyDescent="0.35">
      <c r="A45" s="22"/>
      <c r="B45" s="33"/>
      <c r="C45" s="79" t="str">
        <f>Sommaire!C45</f>
        <v>D.9</v>
      </c>
      <c r="D45" s="47" t="str">
        <f>Sommaire!D45</f>
        <v>XXXXXXXXXXXXXXXXXXXXXXXXXXXXXXXXXXX</v>
      </c>
      <c r="E45" s="8"/>
      <c r="F45" s="8"/>
      <c r="G45" s="8"/>
      <c r="H45" s="8"/>
      <c r="I45" s="8"/>
      <c r="J45" s="7"/>
      <c r="K45" s="4"/>
      <c r="L45" s="4"/>
      <c r="M45" s="4"/>
      <c r="N45" s="4"/>
      <c r="O45" s="4"/>
      <c r="P45" s="4"/>
      <c r="Q45" s="4"/>
      <c r="R45" s="4"/>
      <c r="S45" s="4"/>
      <c r="T45" s="4"/>
      <c r="U45" s="4"/>
      <c r="V45" s="4"/>
      <c r="W45" s="4"/>
      <c r="X45" s="4"/>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row>
    <row r="46" spans="1:129" s="3" customFormat="1" ht="24" hidden="1" customHeight="1" x14ac:dyDescent="0.35">
      <c r="A46" s="22"/>
      <c r="B46" s="33"/>
      <c r="C46" s="79" t="str">
        <f>Sommaire!C46</f>
        <v>D.10</v>
      </c>
      <c r="D46" s="47" t="str">
        <f>Sommaire!D46</f>
        <v>XXXXXXXXXXXXXXXXXXXXXXXXXXXXXXXXXXX</v>
      </c>
      <c r="E46" s="8"/>
      <c r="F46" s="8"/>
      <c r="G46" s="8"/>
      <c r="H46" s="8"/>
      <c r="I46" s="8"/>
      <c r="J46" s="7"/>
      <c r="K46" s="4"/>
      <c r="L46" s="4"/>
      <c r="M46" s="4"/>
      <c r="N46" s="4"/>
      <c r="O46" s="4"/>
      <c r="P46" s="4"/>
      <c r="Q46" s="4"/>
      <c r="R46" s="4"/>
      <c r="S46" s="4"/>
      <c r="T46" s="4"/>
      <c r="U46" s="4"/>
      <c r="V46" s="4"/>
      <c r="W46" s="4"/>
      <c r="X46" s="4"/>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row>
    <row r="47" spans="1:129" s="3" customFormat="1" ht="24" customHeight="1" x14ac:dyDescent="0.35">
      <c r="A47" s="22"/>
      <c r="B47" s="33"/>
      <c r="C47" s="187" t="str">
        <f>Sommaire!C47</f>
        <v>AXE E : Agriculture, alimentation</v>
      </c>
      <c r="D47" s="187"/>
      <c r="E47" s="187"/>
      <c r="F47" s="187"/>
      <c r="G47" s="187"/>
      <c r="H47" s="187"/>
      <c r="I47" s="187"/>
      <c r="J47" s="187"/>
      <c r="K47" s="187"/>
      <c r="L47" s="187"/>
      <c r="M47" s="187"/>
      <c r="N47" s="187"/>
      <c r="O47" s="187"/>
      <c r="P47" s="187"/>
      <c r="Q47" s="187"/>
      <c r="R47" s="187"/>
      <c r="S47" s="187"/>
      <c r="T47" s="187"/>
      <c r="U47" s="187"/>
      <c r="V47" s="187"/>
      <c r="W47" s="187"/>
      <c r="X47" s="18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row>
    <row r="48" spans="1:129" s="3" customFormat="1" ht="45" customHeight="1" x14ac:dyDescent="0.35">
      <c r="A48" s="22"/>
      <c r="B48" s="33"/>
      <c r="C48" s="78" t="str">
        <f>Sommaire!C48</f>
        <v>E.1</v>
      </c>
      <c r="D48" s="47" t="str">
        <f>Sommaire!D48</f>
        <v>Développer les circuits courts, les produits de saison et l’agriculture raisonnée</v>
      </c>
      <c r="E48" s="8"/>
      <c r="F48" s="8"/>
      <c r="G48" s="8"/>
      <c r="H48" s="8"/>
      <c r="I48" s="8"/>
      <c r="J48" s="7"/>
      <c r="K48" s="143"/>
      <c r="L48" s="143"/>
      <c r="M48" s="144"/>
      <c r="N48" s="144"/>
      <c r="O48" s="142"/>
      <c r="P48" s="144"/>
      <c r="Q48" s="143"/>
      <c r="R48" s="144"/>
      <c r="S48" s="144"/>
      <c r="T48" s="142"/>
      <c r="U48" s="143"/>
      <c r="V48" s="144"/>
      <c r="W48" s="143"/>
      <c r="X48" s="144"/>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row>
    <row r="49" spans="1:129" s="3" customFormat="1" ht="45" customHeight="1" x14ac:dyDescent="0.35">
      <c r="A49" s="22"/>
      <c r="B49" s="33"/>
      <c r="C49" s="78" t="str">
        <f>Sommaire!C49</f>
        <v>E.2</v>
      </c>
      <c r="D49" s="47" t="str">
        <f>Sommaire!D49</f>
        <v>Favoriser l'installation de nouvelles exploitations agricoles</v>
      </c>
      <c r="E49" s="8"/>
      <c r="F49" s="8"/>
      <c r="G49" s="8"/>
      <c r="H49" s="8"/>
      <c r="I49" s="8"/>
      <c r="J49" s="7"/>
      <c r="K49" s="142"/>
      <c r="L49" s="142"/>
      <c r="M49" s="142"/>
      <c r="N49" s="142"/>
      <c r="O49" s="142"/>
      <c r="P49" s="142"/>
      <c r="Q49" s="143"/>
      <c r="R49" s="142"/>
      <c r="S49" s="142"/>
      <c r="T49" s="142"/>
      <c r="U49" s="143"/>
      <c r="V49" s="144"/>
      <c r="W49" s="143"/>
      <c r="X49" s="144"/>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row>
    <row r="50" spans="1:129" s="3" customFormat="1" ht="45" customHeight="1" x14ac:dyDescent="0.35">
      <c r="A50" s="22"/>
      <c r="B50" s="33"/>
      <c r="C50" s="78" t="str">
        <f>Sommaire!C50</f>
        <v>E.3</v>
      </c>
      <c r="D50" s="47" t="str">
        <f>Sommaire!D50</f>
        <v>Conservation et structuration des paysages agricoles ( haies et fossés)</v>
      </c>
      <c r="E50" s="8"/>
      <c r="F50" s="8"/>
      <c r="G50" s="8"/>
      <c r="H50" s="8"/>
      <c r="I50" s="8"/>
      <c r="J50" s="7"/>
      <c r="K50" s="144"/>
      <c r="L50" s="142"/>
      <c r="M50" s="144"/>
      <c r="N50" s="142"/>
      <c r="O50" s="142"/>
      <c r="P50" s="144"/>
      <c r="Q50" s="143"/>
      <c r="R50" s="143"/>
      <c r="S50" s="142"/>
      <c r="T50" s="142"/>
      <c r="U50" s="143"/>
      <c r="V50" s="144"/>
      <c r="W50" s="143"/>
      <c r="X50" s="144"/>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row>
    <row r="51" spans="1:129" s="3" customFormat="1" ht="54.65" customHeight="1" x14ac:dyDescent="0.35">
      <c r="A51" s="22"/>
      <c r="B51" s="33"/>
      <c r="C51" s="78" t="str">
        <f>Sommaire!C51</f>
        <v>E.4</v>
      </c>
      <c r="D51" s="47" t="str">
        <f>Sommaire!D51</f>
        <v>Démarches de viticulture raisonnée (Exemple : Appellation Faugères – Grands vins de Nature)</v>
      </c>
      <c r="E51" s="8"/>
      <c r="F51" s="8"/>
      <c r="G51" s="8"/>
      <c r="H51" s="8"/>
      <c r="I51" s="8"/>
      <c r="J51" s="7"/>
      <c r="K51" s="142"/>
      <c r="L51" s="142"/>
      <c r="M51" s="143"/>
      <c r="N51" s="144"/>
      <c r="O51" s="142"/>
      <c r="P51" s="142"/>
      <c r="Q51" s="143"/>
      <c r="R51" s="144"/>
      <c r="S51" s="142"/>
      <c r="T51" s="142"/>
      <c r="U51" s="142"/>
      <c r="V51" s="142"/>
      <c r="W51" s="144"/>
      <c r="X51" s="143"/>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row>
    <row r="52" spans="1:129" s="3" customFormat="1" ht="0.65" customHeight="1" x14ac:dyDescent="0.35">
      <c r="A52" s="22"/>
      <c r="B52" s="33"/>
      <c r="C52" s="78" t="str">
        <f>Sommaire!C52</f>
        <v>E.5</v>
      </c>
      <c r="D52" s="47" t="str">
        <f>Sommaire!D52</f>
        <v>XXXXXXXXXXXXXXXXXXXXXXXXXXXXXXXXXXX</v>
      </c>
      <c r="E52" s="8"/>
      <c r="F52" s="8"/>
      <c r="G52" s="8"/>
      <c r="H52" s="8"/>
      <c r="I52" s="8"/>
      <c r="J52" s="7"/>
      <c r="K52" s="4"/>
      <c r="L52" s="4"/>
      <c r="M52" s="4"/>
      <c r="N52" s="4"/>
      <c r="O52" s="4"/>
      <c r="P52" s="4"/>
      <c r="Q52" s="4"/>
      <c r="R52" s="4"/>
      <c r="S52" s="4"/>
      <c r="T52" s="4"/>
      <c r="U52" s="4"/>
      <c r="V52" s="4"/>
      <c r="W52" s="4"/>
      <c r="X52" s="4"/>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row>
    <row r="53" spans="1:129" ht="24" hidden="1" customHeight="1" x14ac:dyDescent="0.35">
      <c r="C53" s="78" t="str">
        <f>Sommaire!C53</f>
        <v>E.6</v>
      </c>
      <c r="D53" s="47" t="str">
        <f>Sommaire!D53</f>
        <v>XXXXXXXXXXXXXXXXXXXXXXXXXXXXXXXXXXX</v>
      </c>
      <c r="E53" s="83"/>
      <c r="F53" s="83"/>
      <c r="G53" s="83"/>
      <c r="H53" s="83"/>
      <c r="I53" s="83"/>
      <c r="J53" s="83"/>
      <c r="K53" s="4"/>
      <c r="L53" s="4"/>
      <c r="M53" s="4"/>
      <c r="N53" s="4"/>
      <c r="O53" s="4"/>
      <c r="P53" s="4"/>
      <c r="Q53" s="4"/>
      <c r="R53" s="4"/>
      <c r="S53" s="4"/>
      <c r="T53" s="4"/>
      <c r="U53" s="4"/>
      <c r="V53" s="4"/>
      <c r="W53" s="4"/>
      <c r="X53" s="4"/>
    </row>
    <row r="54" spans="1:129" ht="24" hidden="1" customHeight="1" x14ac:dyDescent="0.35">
      <c r="C54" s="78" t="str">
        <f>Sommaire!C54</f>
        <v>E.7</v>
      </c>
      <c r="D54" s="47" t="str">
        <f>Sommaire!D54</f>
        <v>XXXXXXXXXXXXXXXXXXXXXXXXXXXXXXXXXXX</v>
      </c>
      <c r="E54" s="83"/>
      <c r="F54" s="83"/>
      <c r="G54" s="83"/>
      <c r="H54" s="83"/>
      <c r="I54" s="83"/>
      <c r="J54" s="83"/>
      <c r="K54" s="4"/>
      <c r="L54" s="4"/>
      <c r="M54" s="4"/>
      <c r="N54" s="4"/>
      <c r="O54" s="4"/>
      <c r="P54" s="4"/>
      <c r="Q54" s="4"/>
      <c r="R54" s="4"/>
      <c r="S54" s="4"/>
      <c r="T54" s="4"/>
      <c r="U54" s="4"/>
      <c r="V54" s="4"/>
      <c r="W54" s="4"/>
      <c r="X54" s="4"/>
    </row>
    <row r="55" spans="1:129" ht="24" hidden="1" customHeight="1" x14ac:dyDescent="0.35">
      <c r="C55" s="78" t="str">
        <f>Sommaire!C55</f>
        <v>E.8</v>
      </c>
      <c r="D55" s="47" t="str">
        <f>Sommaire!D55</f>
        <v>XXXXXXXXXXXXXXXXXXXXXXXXXXXXXXXXXXX</v>
      </c>
      <c r="E55" s="83"/>
      <c r="F55" s="83"/>
      <c r="G55" s="83"/>
      <c r="H55" s="83"/>
      <c r="I55" s="83"/>
      <c r="J55" s="83"/>
      <c r="K55" s="4"/>
      <c r="L55" s="4"/>
      <c r="M55" s="4"/>
      <c r="N55" s="4"/>
      <c r="O55" s="4"/>
      <c r="P55" s="4"/>
      <c r="Q55" s="4"/>
      <c r="R55" s="4"/>
      <c r="S55" s="4"/>
      <c r="T55" s="4"/>
      <c r="U55" s="4"/>
      <c r="V55" s="4"/>
      <c r="W55" s="4"/>
      <c r="X55" s="4"/>
    </row>
    <row r="56" spans="1:129" ht="24" hidden="1" customHeight="1" x14ac:dyDescent="0.35">
      <c r="C56" s="78" t="str">
        <f>Sommaire!C56</f>
        <v>E.9</v>
      </c>
      <c r="D56" s="47" t="str">
        <f>Sommaire!D56</f>
        <v>XXXXXXXXXXXXXXXXXXXXXXXXXXXXXXXXXXX</v>
      </c>
      <c r="E56" s="83"/>
      <c r="F56" s="83"/>
      <c r="G56" s="83"/>
      <c r="H56" s="83"/>
      <c r="I56" s="83"/>
      <c r="J56" s="83"/>
      <c r="K56" s="4"/>
      <c r="L56" s="4"/>
      <c r="M56" s="4"/>
      <c r="N56" s="4"/>
      <c r="O56" s="4"/>
      <c r="P56" s="4"/>
      <c r="Q56" s="4"/>
      <c r="R56" s="4"/>
      <c r="S56" s="4"/>
      <c r="T56" s="4"/>
      <c r="U56" s="4"/>
      <c r="V56" s="4"/>
      <c r="W56" s="4"/>
      <c r="X56" s="4"/>
    </row>
    <row r="57" spans="1:129" ht="24" hidden="1" customHeight="1" x14ac:dyDescent="0.35">
      <c r="C57" s="78" t="str">
        <f>Sommaire!C57</f>
        <v>E.10</v>
      </c>
      <c r="D57" s="47" t="str">
        <f>Sommaire!D57</f>
        <v>XXXXXXXXXXXXXXXXXXXXXXXXXXXXXXXXXXX</v>
      </c>
      <c r="E57" s="83"/>
      <c r="F57" s="83"/>
      <c r="G57" s="83"/>
      <c r="H57" s="83"/>
      <c r="I57" s="83"/>
      <c r="J57" s="83"/>
      <c r="K57" s="4"/>
      <c r="L57" s="4"/>
      <c r="M57" s="4"/>
      <c r="N57" s="4"/>
      <c r="O57" s="4"/>
      <c r="P57" s="4"/>
      <c r="Q57" s="4"/>
      <c r="R57" s="4"/>
      <c r="S57" s="4"/>
      <c r="T57" s="4"/>
      <c r="U57" s="4"/>
      <c r="V57" s="4"/>
      <c r="W57" s="4"/>
      <c r="X57" s="4"/>
    </row>
    <row r="58" spans="1:129" ht="24" customHeight="1" x14ac:dyDescent="0.35">
      <c r="C58" s="186" t="str">
        <f>Sommaire!C58</f>
        <v>AXE F : Suivi du PCAET</v>
      </c>
      <c r="D58" s="186"/>
      <c r="E58" s="186"/>
      <c r="F58" s="186"/>
      <c r="G58" s="186"/>
      <c r="H58" s="186"/>
      <c r="I58" s="186"/>
      <c r="J58" s="186"/>
      <c r="K58" s="186"/>
      <c r="L58" s="186"/>
      <c r="M58" s="186"/>
      <c r="N58" s="186"/>
      <c r="O58" s="186"/>
      <c r="P58" s="186"/>
      <c r="Q58" s="186"/>
      <c r="R58" s="186"/>
      <c r="S58" s="186"/>
      <c r="T58" s="186"/>
      <c r="U58" s="186"/>
      <c r="V58" s="186"/>
      <c r="W58" s="186"/>
      <c r="X58" s="186"/>
    </row>
    <row r="59" spans="1:129" ht="31.75" customHeight="1" x14ac:dyDescent="0.35">
      <c r="C59" s="48" t="str">
        <f>Sommaire!C60</f>
        <v>F.2</v>
      </c>
      <c r="D59" s="47" t="str">
        <f>Sommaire!D59</f>
        <v>Structurer,  faire vivre le Plan Climat</v>
      </c>
      <c r="E59" s="83"/>
      <c r="F59" s="83"/>
      <c r="G59" s="83"/>
      <c r="H59" s="83"/>
      <c r="I59" s="83"/>
      <c r="J59" s="83"/>
      <c r="K59" s="143"/>
      <c r="L59" s="143"/>
      <c r="M59" s="143"/>
      <c r="N59" s="143"/>
      <c r="O59" s="143"/>
      <c r="P59" s="143"/>
      <c r="Q59" s="143"/>
      <c r="R59" s="143"/>
      <c r="S59" s="143"/>
      <c r="T59" s="143"/>
      <c r="U59" s="143"/>
      <c r="V59" s="143"/>
      <c r="W59" s="143"/>
      <c r="X59" s="143"/>
    </row>
    <row r="60" spans="1:129" ht="55" customHeight="1" x14ac:dyDescent="0.35">
      <c r="C60" s="48" t="str">
        <f>Sommaire!C61</f>
        <v>F.2</v>
      </c>
      <c r="D60" s="47" t="str">
        <f>Sommaire!D60</f>
        <v>Développer l'information et la sensibilisation de tous les acteurs du territoire sur l'ensemble des axes du PCAET</v>
      </c>
      <c r="E60" s="83"/>
      <c r="F60" s="83"/>
      <c r="G60" s="83"/>
      <c r="H60" s="83"/>
      <c r="I60" s="83"/>
      <c r="J60" s="83"/>
      <c r="K60" s="144"/>
      <c r="L60" s="144"/>
      <c r="M60" s="144"/>
      <c r="N60" s="142"/>
      <c r="O60" s="142"/>
      <c r="P60" s="142"/>
      <c r="Q60" s="144"/>
      <c r="R60" s="144"/>
      <c r="S60" s="143"/>
      <c r="T60" s="142"/>
      <c r="U60" s="142"/>
      <c r="V60" s="142"/>
      <c r="W60" s="144"/>
      <c r="X60" s="144"/>
    </row>
    <row r="61" spans="1:129" ht="24" customHeight="1" x14ac:dyDescent="0.35">
      <c r="C61" s="48" t="str">
        <f>Sommaire!C62</f>
        <v>F.3</v>
      </c>
      <c r="D61" s="47" t="str">
        <f>Sommaire!D62</f>
        <v>XXXXXXXXXXXXXXXXXXXXXXXXXXXXXXXXXXX</v>
      </c>
      <c r="E61" s="83"/>
      <c r="F61" s="83"/>
      <c r="G61" s="83"/>
      <c r="H61" s="83"/>
      <c r="I61" s="83"/>
      <c r="J61" s="83"/>
      <c r="K61" s="4"/>
      <c r="L61" s="4"/>
      <c r="M61" s="4"/>
      <c r="N61" s="4"/>
      <c r="O61" s="4"/>
      <c r="P61" s="4"/>
      <c r="Q61" s="4"/>
      <c r="R61" s="4"/>
      <c r="S61" s="4"/>
      <c r="T61" s="4"/>
      <c r="U61" s="4"/>
      <c r="V61" s="4"/>
      <c r="W61" s="4"/>
      <c r="X61" s="4"/>
    </row>
    <row r="62" spans="1:129" ht="24" customHeight="1" x14ac:dyDescent="0.35">
      <c r="C62" s="48" t="str">
        <f>Sommaire!C63</f>
        <v>F.4</v>
      </c>
      <c r="D62" s="47" t="str">
        <f>Sommaire!D63</f>
        <v>XXXXXXXXXXXXXXXXXXXXXXXXXXXXXXXXXXX</v>
      </c>
      <c r="E62" s="83"/>
      <c r="F62" s="83"/>
      <c r="G62" s="83"/>
      <c r="H62" s="83"/>
      <c r="I62" s="83"/>
      <c r="J62" s="83"/>
      <c r="K62" s="4"/>
      <c r="L62" s="4"/>
      <c r="M62" s="4"/>
      <c r="N62" s="4"/>
      <c r="O62" s="4"/>
      <c r="P62" s="4"/>
      <c r="Q62" s="4"/>
      <c r="R62" s="4"/>
      <c r="S62" s="4"/>
      <c r="T62" s="4"/>
      <c r="U62" s="4"/>
      <c r="V62" s="4"/>
      <c r="W62" s="4"/>
      <c r="X62" s="4"/>
    </row>
    <row r="63" spans="1:129" ht="24" customHeight="1" x14ac:dyDescent="0.35">
      <c r="C63" s="48" t="str">
        <f>Sommaire!C64</f>
        <v>F.5</v>
      </c>
      <c r="D63" s="47" t="str">
        <f>Sommaire!D64</f>
        <v>XXXXXXXXXXXXXXXXXXXXXXXXXXXXXXXXXXX</v>
      </c>
      <c r="E63" s="83"/>
      <c r="F63" s="83"/>
      <c r="G63" s="83"/>
      <c r="H63" s="83"/>
      <c r="I63" s="83"/>
      <c r="J63" s="83"/>
      <c r="K63" s="4"/>
      <c r="L63" s="4"/>
      <c r="M63" s="4"/>
      <c r="N63" s="4"/>
      <c r="O63" s="4"/>
      <c r="P63" s="4"/>
      <c r="Q63" s="4"/>
      <c r="R63" s="4"/>
      <c r="S63" s="4"/>
      <c r="T63" s="4"/>
      <c r="U63" s="4"/>
      <c r="V63" s="4"/>
      <c r="W63" s="4"/>
      <c r="X63" s="4"/>
    </row>
    <row r="64" spans="1:129" ht="24" customHeight="1" x14ac:dyDescent="0.35">
      <c r="C64" s="48" t="str">
        <f>Sommaire!C65</f>
        <v>F.6</v>
      </c>
      <c r="D64" s="47" t="str">
        <f>Sommaire!D65</f>
        <v>XXXXXXXXXXXXXXXXXXXXXXXXXXXXXXXXXXX</v>
      </c>
      <c r="E64" s="83"/>
      <c r="F64" s="83"/>
      <c r="G64" s="83"/>
      <c r="H64" s="83"/>
      <c r="I64" s="83"/>
      <c r="J64" s="83"/>
      <c r="K64" s="4"/>
      <c r="L64" s="4"/>
      <c r="M64" s="4"/>
      <c r="N64" s="4"/>
      <c r="O64" s="4"/>
      <c r="P64" s="4"/>
      <c r="Q64" s="4"/>
      <c r="R64" s="4"/>
      <c r="S64" s="4"/>
      <c r="T64" s="4"/>
      <c r="U64" s="4"/>
      <c r="V64" s="4"/>
      <c r="W64" s="4"/>
      <c r="X64" s="4"/>
    </row>
    <row r="65" spans="3:24" ht="24" customHeight="1" x14ac:dyDescent="0.35">
      <c r="C65" s="48" t="str">
        <f>Sommaire!C66</f>
        <v>F.7</v>
      </c>
      <c r="D65" s="47" t="str">
        <f>Sommaire!D66</f>
        <v>XXXXXXXXXXXXXXXXXXXXXXXXXXXXXXXXXXX</v>
      </c>
      <c r="E65" s="83"/>
      <c r="F65" s="83"/>
      <c r="G65" s="83"/>
      <c r="H65" s="83"/>
      <c r="I65" s="83"/>
      <c r="J65" s="83"/>
      <c r="K65" s="4"/>
      <c r="L65" s="4"/>
      <c r="M65" s="4"/>
      <c r="N65" s="4"/>
      <c r="O65" s="4"/>
      <c r="P65" s="4"/>
      <c r="Q65" s="4"/>
      <c r="R65" s="4"/>
      <c r="S65" s="4"/>
      <c r="T65" s="4"/>
      <c r="U65" s="4"/>
      <c r="V65" s="4"/>
      <c r="W65" s="4"/>
      <c r="X65" s="4"/>
    </row>
    <row r="66" spans="3:24" ht="24" customHeight="1" x14ac:dyDescent="0.35">
      <c r="C66" s="48" t="str">
        <f>Sommaire!C67</f>
        <v>F.8</v>
      </c>
      <c r="D66" s="47" t="str">
        <f>Sommaire!D67</f>
        <v>XXXXXXXXXXXXXXXXXXXXXXXXXXXXXXXXXXX</v>
      </c>
      <c r="E66" s="83"/>
      <c r="F66" s="83"/>
      <c r="G66" s="83"/>
      <c r="H66" s="83"/>
      <c r="I66" s="83"/>
      <c r="J66" s="83"/>
      <c r="K66" s="4"/>
      <c r="L66" s="4"/>
      <c r="M66" s="4"/>
      <c r="N66" s="4"/>
      <c r="O66" s="4"/>
      <c r="P66" s="4"/>
      <c r="Q66" s="4"/>
      <c r="R66" s="4"/>
      <c r="S66" s="4"/>
      <c r="T66" s="4"/>
      <c r="U66" s="4"/>
      <c r="V66" s="4"/>
      <c r="W66" s="4"/>
      <c r="X66" s="4"/>
    </row>
    <row r="67" spans="3:24" ht="24" customHeight="1" x14ac:dyDescent="0.35">
      <c r="C67" s="48" t="str">
        <f>Sommaire!C68</f>
        <v>F.9</v>
      </c>
      <c r="D67" s="47" t="str">
        <f>Sommaire!D68</f>
        <v>XXXXXXXXXXXXXXXXXXXXXXXXXXXXXXXXXXX</v>
      </c>
      <c r="E67" s="83"/>
      <c r="F67" s="83"/>
      <c r="G67" s="83"/>
      <c r="H67" s="83"/>
      <c r="I67" s="83"/>
      <c r="J67" s="83"/>
      <c r="K67" s="4"/>
      <c r="L67" s="4"/>
      <c r="M67" s="4"/>
      <c r="N67" s="4"/>
      <c r="O67" s="4"/>
      <c r="P67" s="4"/>
      <c r="Q67" s="4"/>
      <c r="R67" s="4"/>
      <c r="S67" s="4"/>
      <c r="T67" s="4"/>
      <c r="U67" s="4"/>
      <c r="V67" s="4"/>
      <c r="W67" s="4"/>
      <c r="X67" s="4"/>
    </row>
    <row r="68" spans="3:24" ht="24" customHeight="1" x14ac:dyDescent="0.35">
      <c r="C68" s="48" t="str">
        <f>Sommaire!C69</f>
        <v>F.10</v>
      </c>
      <c r="D68" s="47" t="str">
        <f>Sommaire!D69</f>
        <v>XXXXXXXXXXXXXXXXXXXXXXXXXXXXXXXXXXX</v>
      </c>
      <c r="E68" s="83"/>
      <c r="F68" s="83"/>
      <c r="G68" s="83"/>
      <c r="H68" s="83"/>
      <c r="I68" s="83"/>
      <c r="J68" s="83"/>
      <c r="K68" s="4"/>
      <c r="L68" s="4"/>
      <c r="M68" s="4"/>
      <c r="N68" s="4"/>
      <c r="O68" s="4"/>
      <c r="P68" s="4"/>
      <c r="Q68" s="4"/>
      <c r="R68" s="4"/>
      <c r="S68" s="4"/>
      <c r="T68" s="4"/>
      <c r="U68" s="4"/>
      <c r="V68" s="4"/>
      <c r="W68" s="4"/>
      <c r="X68" s="4"/>
    </row>
  </sheetData>
  <mergeCells count="11">
    <mergeCell ref="C2:D2"/>
    <mergeCell ref="C14:X14"/>
    <mergeCell ref="C3:X3"/>
    <mergeCell ref="C58:X58"/>
    <mergeCell ref="C47:X47"/>
    <mergeCell ref="C36:X36"/>
    <mergeCell ref="C25:X25"/>
    <mergeCell ref="A4:A15"/>
    <mergeCell ref="A16:A17"/>
    <mergeCell ref="A21:A24"/>
    <mergeCell ref="A31:A34"/>
  </mergeCells>
  <pageMargins left="0.70866141732283472" right="0.70866141732283472" top="0.74803149606299213" bottom="0.74803149606299213" header="0.31496062992125984" footer="0.31496062992125984"/>
  <pageSetup paperSize="9" scale="4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X30"/>
  <sheetViews>
    <sheetView topLeftCell="AI1" zoomScale="55" zoomScaleNormal="55" workbookViewId="0">
      <selection activeCell="AJ25" sqref="AJ25:AY29"/>
    </sheetView>
  </sheetViews>
  <sheetFormatPr baseColWidth="10" defaultRowHeight="14.5" x14ac:dyDescent="0.35"/>
  <cols>
    <col min="2" max="2" width="8.36328125" customWidth="1"/>
    <col min="3" max="3" width="51.6328125" customWidth="1"/>
    <col min="4" max="17" width="9.54296875" customWidth="1"/>
    <col min="18" max="18" width="6.1796875" customWidth="1"/>
    <col min="19" max="19" width="8.36328125" customWidth="1"/>
    <col min="20" max="20" width="51.6328125" customWidth="1"/>
    <col min="21" max="34" width="9.54296875" customWidth="1"/>
    <col min="35" max="35" width="6.81640625" customWidth="1"/>
    <col min="36" max="36" width="8.36328125" customWidth="1"/>
    <col min="37" max="37" width="51.6328125" customWidth="1"/>
    <col min="38" max="51" width="9.54296875" customWidth="1"/>
    <col min="53" max="53" width="8.36328125" customWidth="1"/>
    <col min="54" max="54" width="51.6328125" customWidth="1"/>
    <col min="55" max="68" width="9.54296875" customWidth="1"/>
    <col min="70" max="70" width="8.36328125" customWidth="1"/>
    <col min="71" max="71" width="51.6328125" customWidth="1"/>
    <col min="72" max="85" width="9.54296875" customWidth="1"/>
    <col min="87" max="87" width="8.36328125" customWidth="1"/>
    <col min="88" max="88" width="51.6328125" customWidth="1"/>
    <col min="89" max="103" width="9.54296875" customWidth="1"/>
  </cols>
  <sheetData>
    <row r="2" spans="2:102" ht="117" customHeight="1" x14ac:dyDescent="0.35">
      <c r="B2" s="194" t="s">
        <v>472</v>
      </c>
      <c r="C2" s="195"/>
      <c r="D2" s="36" t="s">
        <v>47</v>
      </c>
      <c r="E2" s="36" t="s">
        <v>71</v>
      </c>
      <c r="F2" s="36" t="s">
        <v>72</v>
      </c>
      <c r="G2" s="36" t="s">
        <v>73</v>
      </c>
      <c r="H2" s="36" t="s">
        <v>74</v>
      </c>
      <c r="I2" s="36" t="s">
        <v>75</v>
      </c>
      <c r="J2" s="36" t="s">
        <v>76</v>
      </c>
      <c r="K2" s="36" t="s">
        <v>77</v>
      </c>
      <c r="L2" s="36" t="s">
        <v>84</v>
      </c>
      <c r="M2" s="36" t="s">
        <v>78</v>
      </c>
      <c r="N2" s="36" t="s">
        <v>79</v>
      </c>
      <c r="O2" s="36" t="s">
        <v>80</v>
      </c>
      <c r="P2" s="36" t="s">
        <v>81</v>
      </c>
      <c r="Q2" s="36" t="s">
        <v>82</v>
      </c>
      <c r="S2" s="194" t="s">
        <v>472</v>
      </c>
      <c r="T2" s="195"/>
      <c r="U2" s="36" t="s">
        <v>47</v>
      </c>
      <c r="V2" s="36" t="s">
        <v>71</v>
      </c>
      <c r="W2" s="36" t="s">
        <v>72</v>
      </c>
      <c r="X2" s="36" t="s">
        <v>73</v>
      </c>
      <c r="Y2" s="36" t="s">
        <v>74</v>
      </c>
      <c r="Z2" s="36" t="s">
        <v>75</v>
      </c>
      <c r="AA2" s="36" t="s">
        <v>76</v>
      </c>
      <c r="AB2" s="36" t="s">
        <v>77</v>
      </c>
      <c r="AC2" s="36" t="s">
        <v>84</v>
      </c>
      <c r="AD2" s="36" t="s">
        <v>78</v>
      </c>
      <c r="AE2" s="36" t="s">
        <v>79</v>
      </c>
      <c r="AF2" s="36" t="s">
        <v>80</v>
      </c>
      <c r="AG2" s="36" t="s">
        <v>81</v>
      </c>
      <c r="AH2" s="36" t="s">
        <v>82</v>
      </c>
      <c r="AJ2" s="194" t="s">
        <v>472</v>
      </c>
      <c r="AK2" s="195"/>
      <c r="AL2" s="36" t="s">
        <v>47</v>
      </c>
      <c r="AM2" s="36" t="s">
        <v>71</v>
      </c>
      <c r="AN2" s="36" t="s">
        <v>72</v>
      </c>
      <c r="AO2" s="36" t="s">
        <v>73</v>
      </c>
      <c r="AP2" s="36" t="s">
        <v>74</v>
      </c>
      <c r="AQ2" s="36" t="s">
        <v>75</v>
      </c>
      <c r="AR2" s="36" t="s">
        <v>76</v>
      </c>
      <c r="AS2" s="36" t="s">
        <v>77</v>
      </c>
      <c r="AT2" s="36" t="s">
        <v>84</v>
      </c>
      <c r="AU2" s="36" t="s">
        <v>78</v>
      </c>
      <c r="AV2" s="36" t="s">
        <v>79</v>
      </c>
      <c r="AW2" s="36" t="s">
        <v>80</v>
      </c>
      <c r="AX2" s="36" t="s">
        <v>81</v>
      </c>
      <c r="AY2" s="36" t="s">
        <v>82</v>
      </c>
      <c r="BA2" s="194" t="s">
        <v>472</v>
      </c>
      <c r="BB2" s="195"/>
      <c r="BC2" s="36" t="s">
        <v>47</v>
      </c>
      <c r="BD2" s="36" t="s">
        <v>71</v>
      </c>
      <c r="BE2" s="36" t="s">
        <v>72</v>
      </c>
      <c r="BF2" s="36" t="s">
        <v>73</v>
      </c>
      <c r="BG2" s="36" t="s">
        <v>74</v>
      </c>
      <c r="BH2" s="36" t="s">
        <v>75</v>
      </c>
      <c r="BI2" s="36" t="s">
        <v>76</v>
      </c>
      <c r="BJ2" s="36" t="s">
        <v>77</v>
      </c>
      <c r="BK2" s="36" t="s">
        <v>84</v>
      </c>
      <c r="BL2" s="36" t="s">
        <v>78</v>
      </c>
      <c r="BM2" s="36" t="s">
        <v>79</v>
      </c>
      <c r="BN2" s="36" t="s">
        <v>80</v>
      </c>
      <c r="BO2" s="36" t="s">
        <v>81</v>
      </c>
      <c r="BP2" s="36" t="s">
        <v>82</v>
      </c>
      <c r="BR2" s="194" t="s">
        <v>472</v>
      </c>
      <c r="BS2" s="201"/>
      <c r="BT2" s="36" t="s">
        <v>47</v>
      </c>
      <c r="BU2" s="36" t="s">
        <v>71</v>
      </c>
      <c r="BV2" s="36" t="s">
        <v>72</v>
      </c>
      <c r="BW2" s="36" t="s">
        <v>73</v>
      </c>
      <c r="BX2" s="36" t="s">
        <v>74</v>
      </c>
      <c r="BY2" s="36" t="s">
        <v>75</v>
      </c>
      <c r="BZ2" s="36" t="s">
        <v>76</v>
      </c>
      <c r="CA2" s="36" t="s">
        <v>77</v>
      </c>
      <c r="CB2" s="36" t="s">
        <v>84</v>
      </c>
      <c r="CC2" s="36" t="s">
        <v>78</v>
      </c>
      <c r="CD2" s="36" t="s">
        <v>79</v>
      </c>
      <c r="CE2" s="36" t="s">
        <v>80</v>
      </c>
      <c r="CF2" s="36" t="s">
        <v>81</v>
      </c>
      <c r="CG2" s="36" t="s">
        <v>82</v>
      </c>
      <c r="CI2" s="194" t="s">
        <v>472</v>
      </c>
      <c r="CJ2" s="195"/>
      <c r="CK2" s="36" t="s">
        <v>47</v>
      </c>
      <c r="CL2" s="36" t="s">
        <v>71</v>
      </c>
      <c r="CM2" s="36" t="s">
        <v>72</v>
      </c>
      <c r="CN2" s="36" t="s">
        <v>73</v>
      </c>
      <c r="CO2" s="36" t="s">
        <v>74</v>
      </c>
      <c r="CP2" s="36" t="s">
        <v>75</v>
      </c>
      <c r="CQ2" s="36" t="s">
        <v>76</v>
      </c>
      <c r="CR2" s="36" t="s">
        <v>77</v>
      </c>
      <c r="CS2" s="36" t="s">
        <v>84</v>
      </c>
      <c r="CT2" s="36" t="s">
        <v>78</v>
      </c>
      <c r="CU2" s="36" t="s">
        <v>79</v>
      </c>
      <c r="CV2" s="36" t="s">
        <v>80</v>
      </c>
      <c r="CW2" s="36" t="s">
        <v>81</v>
      </c>
      <c r="CX2" s="36" t="s">
        <v>82</v>
      </c>
    </row>
    <row r="3" spans="2:102" ht="21" x14ac:dyDescent="0.35">
      <c r="B3" s="197" t="str">
        <f>+Sommaire!C4</f>
        <v>AXE A : Bâtiments</v>
      </c>
      <c r="C3" s="197"/>
      <c r="D3" s="197"/>
      <c r="E3" s="197"/>
      <c r="F3" s="197"/>
      <c r="G3" s="197"/>
      <c r="H3" s="197"/>
      <c r="I3" s="197"/>
      <c r="J3" s="197"/>
      <c r="K3" s="197"/>
      <c r="L3" s="197"/>
      <c r="M3" s="197"/>
      <c r="N3" s="197"/>
      <c r="O3" s="197"/>
      <c r="P3" s="197"/>
      <c r="Q3" s="197"/>
      <c r="S3" s="211" t="str">
        <f>+Sommaire!C15</f>
        <v>AXE B : Mobilité et Transport</v>
      </c>
      <c r="T3" s="212"/>
      <c r="U3" s="212"/>
      <c r="V3" s="212"/>
      <c r="W3" s="212"/>
      <c r="X3" s="212"/>
      <c r="Y3" s="212"/>
      <c r="Z3" s="212"/>
      <c r="AA3" s="212"/>
      <c r="AB3" s="212"/>
      <c r="AC3" s="212"/>
      <c r="AD3" s="212"/>
      <c r="AE3" s="212"/>
      <c r="AF3" s="212"/>
      <c r="AG3" s="212"/>
      <c r="AH3" s="213"/>
      <c r="AJ3" s="205" t="str">
        <f>+Sommaire!C25</f>
        <v>AXE C : Urbanisme</v>
      </c>
      <c r="AK3" s="206"/>
      <c r="AL3" s="206"/>
      <c r="AM3" s="206"/>
      <c r="AN3" s="206"/>
      <c r="AO3" s="206"/>
      <c r="AP3" s="206"/>
      <c r="AQ3" s="206"/>
      <c r="AR3" s="206"/>
      <c r="AS3" s="206"/>
      <c r="AT3" s="206"/>
      <c r="AU3" s="206"/>
      <c r="AV3" s="206"/>
      <c r="AW3" s="206"/>
      <c r="AX3" s="206"/>
      <c r="AY3" s="207"/>
      <c r="BA3" s="208" t="str">
        <f>+Sommaire!C36</f>
        <v>AXE D : Energies renouvelables</v>
      </c>
      <c r="BB3" s="209"/>
      <c r="BC3" s="209"/>
      <c r="BD3" s="209"/>
      <c r="BE3" s="209"/>
      <c r="BF3" s="209"/>
      <c r="BG3" s="209"/>
      <c r="BH3" s="209"/>
      <c r="BI3" s="209"/>
      <c r="BJ3" s="209"/>
      <c r="BK3" s="209"/>
      <c r="BL3" s="209"/>
      <c r="BM3" s="209"/>
      <c r="BN3" s="209"/>
      <c r="BO3" s="209"/>
      <c r="BP3" s="210"/>
      <c r="BR3" s="198" t="str">
        <f>+Sommaire!C47</f>
        <v>AXE E : Agriculture, alimentation</v>
      </c>
      <c r="BS3" s="199"/>
      <c r="BT3" s="199"/>
      <c r="BU3" s="199"/>
      <c r="BV3" s="199"/>
      <c r="BW3" s="199"/>
      <c r="BX3" s="199"/>
      <c r="BY3" s="199"/>
      <c r="BZ3" s="199"/>
      <c r="CA3" s="199"/>
      <c r="CB3" s="199"/>
      <c r="CC3" s="199"/>
      <c r="CD3" s="199"/>
      <c r="CE3" s="199"/>
      <c r="CF3" s="199"/>
      <c r="CG3" s="200"/>
      <c r="CI3" s="202" t="str">
        <f>+Sommaire!C58</f>
        <v>AXE F : Suivi du PCAET</v>
      </c>
      <c r="CJ3" s="203"/>
      <c r="CK3" s="203"/>
      <c r="CL3" s="203"/>
      <c r="CM3" s="203"/>
      <c r="CN3" s="203"/>
      <c r="CO3" s="203"/>
      <c r="CP3" s="203"/>
      <c r="CQ3" s="203"/>
      <c r="CR3" s="203"/>
      <c r="CS3" s="203"/>
      <c r="CT3" s="203"/>
      <c r="CU3" s="203"/>
      <c r="CV3" s="203"/>
      <c r="CW3" s="203"/>
      <c r="CX3" s="204"/>
    </row>
    <row r="4" spans="2:102" ht="67.25" customHeight="1" x14ac:dyDescent="0.35">
      <c r="B4" s="46" t="s">
        <v>54</v>
      </c>
      <c r="C4" s="47" t="s">
        <v>264</v>
      </c>
      <c r="D4" s="144"/>
      <c r="E4" s="144"/>
      <c r="F4" s="144"/>
      <c r="G4" s="142"/>
      <c r="H4" s="142"/>
      <c r="I4" s="142"/>
      <c r="J4" s="144"/>
      <c r="K4" s="144"/>
      <c r="L4" s="143"/>
      <c r="M4" s="142"/>
      <c r="N4" s="142"/>
      <c r="O4" s="142"/>
      <c r="P4" s="144"/>
      <c r="Q4" s="144"/>
      <c r="S4" s="81" t="s">
        <v>16</v>
      </c>
      <c r="T4" s="47" t="s">
        <v>408</v>
      </c>
      <c r="U4" s="143"/>
      <c r="V4" s="143"/>
      <c r="W4" s="142"/>
      <c r="X4" s="142"/>
      <c r="Y4" s="142"/>
      <c r="Z4" s="142"/>
      <c r="AA4" s="143"/>
      <c r="AB4" s="143"/>
      <c r="AC4" s="144"/>
      <c r="AD4" s="143"/>
      <c r="AE4" s="144"/>
      <c r="AF4" s="142"/>
      <c r="AG4" s="144"/>
      <c r="AH4" s="144"/>
      <c r="AJ4" s="80" t="s">
        <v>22</v>
      </c>
      <c r="AK4" s="47" t="s">
        <v>150</v>
      </c>
      <c r="AL4" s="144"/>
      <c r="AM4" s="144"/>
      <c r="AN4" s="143"/>
      <c r="AO4" s="144"/>
      <c r="AP4" s="144"/>
      <c r="AQ4" s="143"/>
      <c r="AR4" s="143"/>
      <c r="AS4" s="143"/>
      <c r="AT4" s="143"/>
      <c r="AU4" s="144"/>
      <c r="AV4" s="143"/>
      <c r="AW4" s="143"/>
      <c r="AX4" s="143"/>
      <c r="AY4" s="143"/>
      <c r="BA4" s="79" t="s">
        <v>25</v>
      </c>
      <c r="BB4" s="47" t="s">
        <v>329</v>
      </c>
      <c r="BC4" s="143"/>
      <c r="BD4" s="143"/>
      <c r="BE4" s="142"/>
      <c r="BF4" s="144"/>
      <c r="BG4" s="142"/>
      <c r="BH4" s="142"/>
      <c r="BI4" s="144"/>
      <c r="BJ4" s="144"/>
      <c r="BK4" s="142"/>
      <c r="BL4" s="142"/>
      <c r="BM4" s="144"/>
      <c r="BN4" s="144"/>
      <c r="BO4" s="142"/>
      <c r="BP4" s="142"/>
      <c r="BR4" s="78" t="s">
        <v>27</v>
      </c>
      <c r="BS4" s="47" t="s">
        <v>180</v>
      </c>
      <c r="BT4" s="143"/>
      <c r="BU4" s="143"/>
      <c r="BV4" s="144"/>
      <c r="BW4" s="144"/>
      <c r="BX4" s="142"/>
      <c r="BY4" s="144"/>
      <c r="BZ4" s="143"/>
      <c r="CA4" s="144"/>
      <c r="CB4" s="144"/>
      <c r="CC4" s="142"/>
      <c r="CD4" s="143"/>
      <c r="CE4" s="144"/>
      <c r="CF4" s="143"/>
      <c r="CG4" s="144"/>
      <c r="CI4" s="48" t="s">
        <v>38</v>
      </c>
      <c r="CJ4" s="47" t="s">
        <v>330</v>
      </c>
      <c r="CK4" s="143"/>
      <c r="CL4" s="143"/>
      <c r="CM4" s="143"/>
      <c r="CN4" s="143"/>
      <c r="CO4" s="143"/>
      <c r="CP4" s="143"/>
      <c r="CQ4" s="143"/>
      <c r="CR4" s="143"/>
      <c r="CS4" s="143"/>
      <c r="CT4" s="143"/>
      <c r="CU4" s="143"/>
      <c r="CV4" s="143"/>
      <c r="CW4" s="143"/>
      <c r="CX4" s="143"/>
    </row>
    <row r="7" spans="2:102" ht="117" customHeight="1" x14ac:dyDescent="0.35">
      <c r="B7" s="194" t="s">
        <v>472</v>
      </c>
      <c r="C7" s="195"/>
      <c r="D7" s="36" t="s">
        <v>47</v>
      </c>
      <c r="E7" s="36" t="s">
        <v>71</v>
      </c>
      <c r="F7" s="36" t="s">
        <v>72</v>
      </c>
      <c r="G7" s="36" t="s">
        <v>73</v>
      </c>
      <c r="H7" s="36" t="s">
        <v>74</v>
      </c>
      <c r="I7" s="36" t="s">
        <v>75</v>
      </c>
      <c r="J7" s="36" t="s">
        <v>76</v>
      </c>
      <c r="K7" s="36" t="s">
        <v>77</v>
      </c>
      <c r="L7" s="36" t="s">
        <v>84</v>
      </c>
      <c r="M7" s="36" t="s">
        <v>78</v>
      </c>
      <c r="N7" s="36" t="s">
        <v>79</v>
      </c>
      <c r="O7" s="36" t="s">
        <v>80</v>
      </c>
      <c r="P7" s="36" t="s">
        <v>81</v>
      </c>
      <c r="Q7" s="36" t="s">
        <v>82</v>
      </c>
      <c r="S7" s="194" t="s">
        <v>472</v>
      </c>
      <c r="T7" s="195"/>
      <c r="U7" s="36" t="s">
        <v>47</v>
      </c>
      <c r="V7" s="36" t="s">
        <v>71</v>
      </c>
      <c r="W7" s="36" t="s">
        <v>72</v>
      </c>
      <c r="X7" s="36" t="s">
        <v>73</v>
      </c>
      <c r="Y7" s="36" t="s">
        <v>74</v>
      </c>
      <c r="Z7" s="36" t="s">
        <v>75</v>
      </c>
      <c r="AA7" s="36" t="s">
        <v>76</v>
      </c>
      <c r="AB7" s="36" t="s">
        <v>77</v>
      </c>
      <c r="AC7" s="36" t="s">
        <v>84</v>
      </c>
      <c r="AD7" s="36" t="s">
        <v>78</v>
      </c>
      <c r="AE7" s="36" t="s">
        <v>79</v>
      </c>
      <c r="AF7" s="36" t="s">
        <v>80</v>
      </c>
      <c r="AG7" s="36" t="s">
        <v>81</v>
      </c>
      <c r="AH7" s="36" t="s">
        <v>82</v>
      </c>
      <c r="AJ7" s="194" t="s">
        <v>472</v>
      </c>
      <c r="AK7" s="195"/>
      <c r="AL7" s="36" t="s">
        <v>47</v>
      </c>
      <c r="AM7" s="36" t="s">
        <v>71</v>
      </c>
      <c r="AN7" s="36" t="s">
        <v>72</v>
      </c>
      <c r="AO7" s="36" t="s">
        <v>73</v>
      </c>
      <c r="AP7" s="36" t="s">
        <v>74</v>
      </c>
      <c r="AQ7" s="36" t="s">
        <v>75</v>
      </c>
      <c r="AR7" s="36" t="s">
        <v>76</v>
      </c>
      <c r="AS7" s="36" t="s">
        <v>77</v>
      </c>
      <c r="AT7" s="36" t="s">
        <v>84</v>
      </c>
      <c r="AU7" s="36" t="s">
        <v>78</v>
      </c>
      <c r="AV7" s="36" t="s">
        <v>79</v>
      </c>
      <c r="AW7" s="36" t="s">
        <v>80</v>
      </c>
      <c r="AX7" s="36" t="s">
        <v>81</v>
      </c>
      <c r="AY7" s="36" t="s">
        <v>82</v>
      </c>
      <c r="BA7" s="194" t="s">
        <v>472</v>
      </c>
      <c r="BB7" s="195"/>
      <c r="BC7" s="36" t="s">
        <v>47</v>
      </c>
      <c r="BD7" s="36" t="s">
        <v>71</v>
      </c>
      <c r="BE7" s="36" t="s">
        <v>72</v>
      </c>
      <c r="BF7" s="36" t="s">
        <v>73</v>
      </c>
      <c r="BG7" s="36" t="s">
        <v>74</v>
      </c>
      <c r="BH7" s="36" t="s">
        <v>75</v>
      </c>
      <c r="BI7" s="36" t="s">
        <v>76</v>
      </c>
      <c r="BJ7" s="36" t="s">
        <v>77</v>
      </c>
      <c r="BK7" s="36" t="s">
        <v>84</v>
      </c>
      <c r="BL7" s="36" t="s">
        <v>78</v>
      </c>
      <c r="BM7" s="36" t="s">
        <v>79</v>
      </c>
      <c r="BN7" s="36" t="s">
        <v>80</v>
      </c>
      <c r="BO7" s="36" t="s">
        <v>81</v>
      </c>
      <c r="BP7" s="36" t="s">
        <v>82</v>
      </c>
      <c r="BR7" s="194" t="s">
        <v>472</v>
      </c>
      <c r="BS7" s="201"/>
      <c r="BT7" s="36" t="s">
        <v>47</v>
      </c>
      <c r="BU7" s="36" t="s">
        <v>71</v>
      </c>
      <c r="BV7" s="36" t="s">
        <v>72</v>
      </c>
      <c r="BW7" s="36" t="s">
        <v>73</v>
      </c>
      <c r="BX7" s="36" t="s">
        <v>74</v>
      </c>
      <c r="BY7" s="36" t="s">
        <v>75</v>
      </c>
      <c r="BZ7" s="36" t="s">
        <v>76</v>
      </c>
      <c r="CA7" s="36" t="s">
        <v>77</v>
      </c>
      <c r="CB7" s="36" t="s">
        <v>84</v>
      </c>
      <c r="CC7" s="36" t="s">
        <v>78</v>
      </c>
      <c r="CD7" s="36" t="s">
        <v>79</v>
      </c>
      <c r="CE7" s="36" t="s">
        <v>80</v>
      </c>
      <c r="CF7" s="36" t="s">
        <v>81</v>
      </c>
      <c r="CG7" s="36" t="s">
        <v>82</v>
      </c>
    </row>
    <row r="8" spans="2:102" ht="21" x14ac:dyDescent="0.35">
      <c r="B8" s="197" t="str">
        <f>+B3</f>
        <v>AXE A : Bâtiments</v>
      </c>
      <c r="C8" s="197"/>
      <c r="D8" s="197"/>
      <c r="E8" s="197"/>
      <c r="F8" s="197"/>
      <c r="G8" s="197"/>
      <c r="H8" s="197"/>
      <c r="I8" s="197"/>
      <c r="J8" s="197"/>
      <c r="K8" s="197"/>
      <c r="L8" s="197"/>
      <c r="M8" s="197"/>
      <c r="N8" s="197"/>
      <c r="O8" s="197"/>
      <c r="P8" s="197"/>
      <c r="Q8" s="197"/>
      <c r="S8" s="211" t="str">
        <f>+S3</f>
        <v>AXE B : Mobilité et Transport</v>
      </c>
      <c r="T8" s="212"/>
      <c r="U8" s="212"/>
      <c r="V8" s="212"/>
      <c r="W8" s="212"/>
      <c r="X8" s="212"/>
      <c r="Y8" s="212"/>
      <c r="Z8" s="212"/>
      <c r="AA8" s="212"/>
      <c r="AB8" s="212"/>
      <c r="AC8" s="212"/>
      <c r="AD8" s="212"/>
      <c r="AE8" s="212"/>
      <c r="AF8" s="212"/>
      <c r="AG8" s="212"/>
      <c r="AH8" s="213"/>
      <c r="AJ8" s="205" t="str">
        <f>+AJ3</f>
        <v>AXE C : Urbanisme</v>
      </c>
      <c r="AK8" s="206"/>
      <c r="AL8" s="206"/>
      <c r="AM8" s="206"/>
      <c r="AN8" s="206"/>
      <c r="AO8" s="206"/>
      <c r="AP8" s="206"/>
      <c r="AQ8" s="206"/>
      <c r="AR8" s="206"/>
      <c r="AS8" s="206"/>
      <c r="AT8" s="206"/>
      <c r="AU8" s="206"/>
      <c r="AV8" s="206"/>
      <c r="AW8" s="206"/>
      <c r="AX8" s="206"/>
      <c r="AY8" s="207"/>
      <c r="BA8" s="208" t="str">
        <f>+BA3</f>
        <v>AXE D : Energies renouvelables</v>
      </c>
      <c r="BB8" s="209"/>
      <c r="BC8" s="209"/>
      <c r="BD8" s="209"/>
      <c r="BE8" s="209"/>
      <c r="BF8" s="209"/>
      <c r="BG8" s="209"/>
      <c r="BH8" s="209"/>
      <c r="BI8" s="209"/>
      <c r="BJ8" s="209"/>
      <c r="BK8" s="209"/>
      <c r="BL8" s="209"/>
      <c r="BM8" s="209"/>
      <c r="BN8" s="209"/>
      <c r="BO8" s="209"/>
      <c r="BP8" s="210"/>
      <c r="BR8" s="198" t="str">
        <f>+BR3</f>
        <v>AXE E : Agriculture, alimentation</v>
      </c>
      <c r="BS8" s="199"/>
      <c r="BT8" s="199"/>
      <c r="BU8" s="199"/>
      <c r="BV8" s="199"/>
      <c r="BW8" s="199"/>
      <c r="BX8" s="199"/>
      <c r="BY8" s="199"/>
      <c r="BZ8" s="199"/>
      <c r="CA8" s="199"/>
      <c r="CB8" s="199"/>
      <c r="CC8" s="199"/>
      <c r="CD8" s="199"/>
      <c r="CE8" s="199"/>
      <c r="CF8" s="199"/>
      <c r="CG8" s="200"/>
    </row>
    <row r="9" spans="2:102" ht="61.75" customHeight="1" x14ac:dyDescent="0.35">
      <c r="B9" s="46" t="s">
        <v>15</v>
      </c>
      <c r="C9" s="47" t="s">
        <v>292</v>
      </c>
      <c r="D9" s="143"/>
      <c r="E9" s="143"/>
      <c r="F9" s="144"/>
      <c r="G9" s="142"/>
      <c r="H9" s="142"/>
      <c r="I9" s="142"/>
      <c r="J9" s="144"/>
      <c r="K9" s="144"/>
      <c r="L9" s="144"/>
      <c r="M9" s="144"/>
      <c r="N9" s="142"/>
      <c r="O9" s="142"/>
      <c r="P9" s="142"/>
      <c r="Q9" s="142"/>
      <c r="S9" s="81" t="s">
        <v>17</v>
      </c>
      <c r="T9" s="47" t="s">
        <v>409</v>
      </c>
      <c r="U9" s="143"/>
      <c r="V9" s="143"/>
      <c r="W9" s="142"/>
      <c r="X9" s="142"/>
      <c r="Y9" s="142"/>
      <c r="Z9" s="142"/>
      <c r="AA9" s="144"/>
      <c r="AB9" s="143"/>
      <c r="AC9" s="144"/>
      <c r="AD9" s="144"/>
      <c r="AE9" s="144"/>
      <c r="AF9" s="142"/>
      <c r="AG9" s="144"/>
      <c r="AH9" s="144"/>
      <c r="AJ9" s="80" t="s">
        <v>23</v>
      </c>
      <c r="AK9" s="47" t="s">
        <v>328</v>
      </c>
      <c r="AL9" s="142"/>
      <c r="AM9" s="142"/>
      <c r="AN9" s="143"/>
      <c r="AO9" s="142"/>
      <c r="AP9" s="144"/>
      <c r="AQ9" s="143"/>
      <c r="AR9" s="144"/>
      <c r="AS9" s="142"/>
      <c r="AT9" s="144"/>
      <c r="AU9" s="142"/>
      <c r="AV9" s="142"/>
      <c r="AW9" s="142"/>
      <c r="AX9" s="142"/>
      <c r="AY9" s="142"/>
      <c r="BA9" s="79" t="s">
        <v>88</v>
      </c>
      <c r="BB9" s="47" t="s">
        <v>152</v>
      </c>
      <c r="BC9" s="143"/>
      <c r="BD9" s="143"/>
      <c r="BE9" s="142"/>
      <c r="BF9" s="142"/>
      <c r="BG9" s="142"/>
      <c r="BH9" s="142"/>
      <c r="BI9" s="144"/>
      <c r="BJ9" s="144"/>
      <c r="BK9" s="142"/>
      <c r="BL9" s="142"/>
      <c r="BM9" s="144"/>
      <c r="BN9" s="144"/>
      <c r="BO9" s="142"/>
      <c r="BP9" s="142"/>
      <c r="BR9" s="78" t="s">
        <v>28</v>
      </c>
      <c r="BS9" s="47" t="s">
        <v>227</v>
      </c>
      <c r="BT9" s="142"/>
      <c r="BU9" s="142"/>
      <c r="BV9" s="142"/>
      <c r="BW9" s="142"/>
      <c r="BX9" s="142"/>
      <c r="BY9" s="142"/>
      <c r="BZ9" s="143"/>
      <c r="CA9" s="142"/>
      <c r="CB9" s="142"/>
      <c r="CC9" s="142"/>
      <c r="CD9" s="143"/>
      <c r="CE9" s="144"/>
      <c r="CF9" s="143"/>
      <c r="CG9" s="144"/>
    </row>
    <row r="12" spans="2:102" ht="117" customHeight="1" x14ac:dyDescent="0.35">
      <c r="B12" s="194" t="s">
        <v>472</v>
      </c>
      <c r="C12" s="195"/>
      <c r="D12" s="36" t="s">
        <v>47</v>
      </c>
      <c r="E12" s="36" t="s">
        <v>71</v>
      </c>
      <c r="F12" s="36" t="s">
        <v>72</v>
      </c>
      <c r="G12" s="36" t="s">
        <v>73</v>
      </c>
      <c r="H12" s="36" t="s">
        <v>74</v>
      </c>
      <c r="I12" s="36" t="s">
        <v>75</v>
      </c>
      <c r="J12" s="36" t="s">
        <v>76</v>
      </c>
      <c r="K12" s="36" t="s">
        <v>77</v>
      </c>
      <c r="L12" s="36" t="s">
        <v>84</v>
      </c>
      <c r="M12" s="36" t="s">
        <v>78</v>
      </c>
      <c r="N12" s="36" t="s">
        <v>79</v>
      </c>
      <c r="O12" s="36" t="s">
        <v>80</v>
      </c>
      <c r="P12" s="36" t="s">
        <v>81</v>
      </c>
      <c r="Q12" s="36" t="s">
        <v>82</v>
      </c>
      <c r="S12" s="194" t="s">
        <v>472</v>
      </c>
      <c r="T12" s="195"/>
      <c r="U12" s="36" t="s">
        <v>47</v>
      </c>
      <c r="V12" s="36" t="s">
        <v>71</v>
      </c>
      <c r="W12" s="36" t="s">
        <v>72</v>
      </c>
      <c r="X12" s="36" t="s">
        <v>73</v>
      </c>
      <c r="Y12" s="36" t="s">
        <v>74</v>
      </c>
      <c r="Z12" s="36" t="s">
        <v>75</v>
      </c>
      <c r="AA12" s="36" t="s">
        <v>76</v>
      </c>
      <c r="AB12" s="36" t="s">
        <v>77</v>
      </c>
      <c r="AC12" s="36" t="s">
        <v>84</v>
      </c>
      <c r="AD12" s="36" t="s">
        <v>78</v>
      </c>
      <c r="AE12" s="36" t="s">
        <v>79</v>
      </c>
      <c r="AF12" s="36" t="s">
        <v>80</v>
      </c>
      <c r="AG12" s="36" t="s">
        <v>81</v>
      </c>
      <c r="AH12" s="36" t="s">
        <v>82</v>
      </c>
      <c r="AJ12" s="194" t="s">
        <v>472</v>
      </c>
      <c r="AK12" s="195"/>
      <c r="AL12" s="36" t="s">
        <v>47</v>
      </c>
      <c r="AM12" s="36" t="s">
        <v>71</v>
      </c>
      <c r="AN12" s="36" t="s">
        <v>72</v>
      </c>
      <c r="AO12" s="36" t="s">
        <v>73</v>
      </c>
      <c r="AP12" s="36" t="s">
        <v>74</v>
      </c>
      <c r="AQ12" s="36" t="s">
        <v>75</v>
      </c>
      <c r="AR12" s="36" t="s">
        <v>76</v>
      </c>
      <c r="AS12" s="36" t="s">
        <v>77</v>
      </c>
      <c r="AT12" s="36" t="s">
        <v>84</v>
      </c>
      <c r="AU12" s="36" t="s">
        <v>78</v>
      </c>
      <c r="AV12" s="36" t="s">
        <v>79</v>
      </c>
      <c r="AW12" s="36" t="s">
        <v>80</v>
      </c>
      <c r="AX12" s="36" t="s">
        <v>81</v>
      </c>
      <c r="AY12" s="36" t="s">
        <v>82</v>
      </c>
      <c r="BA12" s="194" t="s">
        <v>472</v>
      </c>
      <c r="BB12" s="195"/>
      <c r="BC12" s="36" t="s">
        <v>47</v>
      </c>
      <c r="BD12" s="36" t="s">
        <v>71</v>
      </c>
      <c r="BE12" s="36" t="s">
        <v>72</v>
      </c>
      <c r="BF12" s="36" t="s">
        <v>73</v>
      </c>
      <c r="BG12" s="36" t="s">
        <v>74</v>
      </c>
      <c r="BH12" s="36" t="s">
        <v>75</v>
      </c>
      <c r="BI12" s="36" t="s">
        <v>76</v>
      </c>
      <c r="BJ12" s="36" t="s">
        <v>77</v>
      </c>
      <c r="BK12" s="36" t="s">
        <v>84</v>
      </c>
      <c r="BL12" s="36" t="s">
        <v>78</v>
      </c>
      <c r="BM12" s="36" t="s">
        <v>79</v>
      </c>
      <c r="BN12" s="36" t="s">
        <v>80</v>
      </c>
      <c r="BO12" s="36" t="s">
        <v>81</v>
      </c>
      <c r="BP12" s="36" t="s">
        <v>82</v>
      </c>
      <c r="BR12" s="194" t="s">
        <v>472</v>
      </c>
      <c r="BS12" s="201"/>
      <c r="BT12" s="36" t="s">
        <v>47</v>
      </c>
      <c r="BU12" s="36" t="s">
        <v>71</v>
      </c>
      <c r="BV12" s="36" t="s">
        <v>72</v>
      </c>
      <c r="BW12" s="36" t="s">
        <v>73</v>
      </c>
      <c r="BX12" s="36" t="s">
        <v>74</v>
      </c>
      <c r="BY12" s="36" t="s">
        <v>75</v>
      </c>
      <c r="BZ12" s="36" t="s">
        <v>76</v>
      </c>
      <c r="CA12" s="36" t="s">
        <v>77</v>
      </c>
      <c r="CB12" s="36" t="s">
        <v>84</v>
      </c>
      <c r="CC12" s="36" t="s">
        <v>78</v>
      </c>
      <c r="CD12" s="36" t="s">
        <v>79</v>
      </c>
      <c r="CE12" s="36" t="s">
        <v>80</v>
      </c>
      <c r="CF12" s="36" t="s">
        <v>81</v>
      </c>
      <c r="CG12" s="36" t="s">
        <v>82</v>
      </c>
    </row>
    <row r="13" spans="2:102" ht="21" x14ac:dyDescent="0.35">
      <c r="B13" s="197" t="str">
        <f>+B3</f>
        <v>AXE A : Bâtiments</v>
      </c>
      <c r="C13" s="197"/>
      <c r="D13" s="197"/>
      <c r="E13" s="197"/>
      <c r="F13" s="197"/>
      <c r="G13" s="197"/>
      <c r="H13" s="197"/>
      <c r="I13" s="197"/>
      <c r="J13" s="197"/>
      <c r="K13" s="197"/>
      <c r="L13" s="197"/>
      <c r="M13" s="197"/>
      <c r="N13" s="197"/>
      <c r="O13" s="197"/>
      <c r="P13" s="197"/>
      <c r="Q13" s="197"/>
      <c r="S13" s="211" t="str">
        <f>+S3</f>
        <v>AXE B : Mobilité et Transport</v>
      </c>
      <c r="T13" s="212"/>
      <c r="U13" s="212"/>
      <c r="V13" s="212"/>
      <c r="W13" s="212"/>
      <c r="X13" s="212"/>
      <c r="Y13" s="212"/>
      <c r="Z13" s="212"/>
      <c r="AA13" s="212"/>
      <c r="AB13" s="212"/>
      <c r="AC13" s="212"/>
      <c r="AD13" s="212"/>
      <c r="AE13" s="212"/>
      <c r="AF13" s="212"/>
      <c r="AG13" s="212"/>
      <c r="AH13" s="213"/>
      <c r="AJ13" s="205" t="str">
        <f>+AJ3</f>
        <v>AXE C : Urbanisme</v>
      </c>
      <c r="AK13" s="206"/>
      <c r="AL13" s="206"/>
      <c r="AM13" s="206"/>
      <c r="AN13" s="206"/>
      <c r="AO13" s="206"/>
      <c r="AP13" s="206"/>
      <c r="AQ13" s="206"/>
      <c r="AR13" s="206"/>
      <c r="AS13" s="206"/>
      <c r="AT13" s="206"/>
      <c r="AU13" s="206"/>
      <c r="AV13" s="206"/>
      <c r="AW13" s="206"/>
      <c r="AX13" s="206"/>
      <c r="AY13" s="207"/>
      <c r="BA13" s="208" t="str">
        <f>+BA3</f>
        <v>AXE D : Energies renouvelables</v>
      </c>
      <c r="BB13" s="209"/>
      <c r="BC13" s="209"/>
      <c r="BD13" s="209"/>
      <c r="BE13" s="209"/>
      <c r="BF13" s="209"/>
      <c r="BG13" s="209"/>
      <c r="BH13" s="209"/>
      <c r="BI13" s="209"/>
      <c r="BJ13" s="209"/>
      <c r="BK13" s="209"/>
      <c r="BL13" s="209"/>
      <c r="BM13" s="209"/>
      <c r="BN13" s="209"/>
      <c r="BO13" s="209"/>
      <c r="BP13" s="210"/>
      <c r="BR13" s="198" t="str">
        <f>+BR3</f>
        <v>AXE E : Agriculture, alimentation</v>
      </c>
      <c r="BS13" s="199"/>
      <c r="BT13" s="199"/>
      <c r="BU13" s="199"/>
      <c r="BV13" s="199"/>
      <c r="BW13" s="199"/>
      <c r="BX13" s="199"/>
      <c r="BY13" s="199"/>
      <c r="BZ13" s="199"/>
      <c r="CA13" s="199"/>
      <c r="CB13" s="199"/>
      <c r="CC13" s="199"/>
      <c r="CD13" s="199"/>
      <c r="CE13" s="199"/>
      <c r="CF13" s="199"/>
      <c r="CG13" s="200"/>
    </row>
    <row r="14" spans="2:102" ht="66" customHeight="1" x14ac:dyDescent="0.35">
      <c r="B14" s="46" t="s">
        <v>58</v>
      </c>
      <c r="C14" s="47" t="s">
        <v>178</v>
      </c>
      <c r="D14" s="143"/>
      <c r="E14" s="143"/>
      <c r="F14" s="144"/>
      <c r="G14" s="142"/>
      <c r="H14" s="142"/>
      <c r="I14" s="142"/>
      <c r="J14" s="144"/>
      <c r="K14" s="144"/>
      <c r="L14" s="144"/>
      <c r="M14" s="144"/>
      <c r="N14" s="142"/>
      <c r="O14" s="142"/>
      <c r="P14" s="142"/>
      <c r="Q14" s="142"/>
      <c r="S14" s="81" t="str">
        <f>+Sommaire!C18</f>
        <v>B.3</v>
      </c>
      <c r="T14" s="47" t="str">
        <f>Sommaire!D18</f>
        <v>Favoriser les mobilités douces : Pédibus</v>
      </c>
      <c r="U14" s="143"/>
      <c r="V14" s="143"/>
      <c r="W14" s="142"/>
      <c r="X14" s="142"/>
      <c r="Y14" s="142"/>
      <c r="Z14" s="142"/>
      <c r="AA14" s="143"/>
      <c r="AB14" s="143"/>
      <c r="AC14" s="144"/>
      <c r="AD14" s="143"/>
      <c r="AE14" s="144"/>
      <c r="AF14" s="142"/>
      <c r="AG14" s="144"/>
      <c r="AH14" s="144"/>
      <c r="AJ14" s="80" t="s">
        <v>24</v>
      </c>
      <c r="AK14" s="47" t="s">
        <v>251</v>
      </c>
      <c r="AL14" s="144"/>
      <c r="AM14" s="142"/>
      <c r="AN14" s="143"/>
      <c r="AO14" s="144"/>
      <c r="AP14" s="142"/>
      <c r="AQ14" s="143"/>
      <c r="AR14" s="144"/>
      <c r="AS14" s="144"/>
      <c r="AT14" s="142"/>
      <c r="AU14" s="142"/>
      <c r="AV14" s="144"/>
      <c r="AW14" s="144"/>
      <c r="AX14" s="143"/>
      <c r="AY14" s="143"/>
      <c r="BA14" s="79" t="s">
        <v>89</v>
      </c>
      <c r="BB14" s="47" t="s">
        <v>153</v>
      </c>
      <c r="BC14" s="143"/>
      <c r="BD14" s="143"/>
      <c r="BE14" s="142"/>
      <c r="BF14" s="142"/>
      <c r="BG14" s="142"/>
      <c r="BH14" s="142"/>
      <c r="BI14" s="144"/>
      <c r="BJ14" s="144"/>
      <c r="BK14" s="143"/>
      <c r="BL14" s="142"/>
      <c r="BM14" s="144"/>
      <c r="BN14" s="144"/>
      <c r="BO14" s="142"/>
      <c r="BP14" s="142"/>
      <c r="BR14" s="78" t="s">
        <v>29</v>
      </c>
      <c r="BS14" s="47" t="s">
        <v>239</v>
      </c>
      <c r="BT14" s="144"/>
      <c r="BU14" s="142"/>
      <c r="BV14" s="144"/>
      <c r="BW14" s="142"/>
      <c r="BX14" s="142"/>
      <c r="BY14" s="144"/>
      <c r="BZ14" s="143"/>
      <c r="CA14" s="143"/>
      <c r="CB14" s="142"/>
      <c r="CC14" s="142"/>
      <c r="CD14" s="143"/>
      <c r="CE14" s="144"/>
      <c r="CF14" s="143"/>
      <c r="CG14" s="144"/>
    </row>
    <row r="17" spans="2:102" ht="117" customHeight="1" x14ac:dyDescent="0.35">
      <c r="S17" s="194" t="s">
        <v>472</v>
      </c>
      <c r="T17" s="195"/>
      <c r="U17" s="36" t="s">
        <v>47</v>
      </c>
      <c r="V17" s="36" t="s">
        <v>71</v>
      </c>
      <c r="W17" s="36" t="s">
        <v>72</v>
      </c>
      <c r="X17" s="36" t="s">
        <v>73</v>
      </c>
      <c r="Y17" s="36" t="s">
        <v>74</v>
      </c>
      <c r="Z17" s="36" t="s">
        <v>75</v>
      </c>
      <c r="AA17" s="36" t="s">
        <v>76</v>
      </c>
      <c r="AB17" s="36" t="s">
        <v>77</v>
      </c>
      <c r="AC17" s="36" t="s">
        <v>84</v>
      </c>
      <c r="AD17" s="36" t="s">
        <v>78</v>
      </c>
      <c r="AE17" s="36" t="s">
        <v>79</v>
      </c>
      <c r="AF17" s="36" t="s">
        <v>80</v>
      </c>
      <c r="AG17" s="36" t="s">
        <v>81</v>
      </c>
      <c r="AH17" s="36" t="s">
        <v>82</v>
      </c>
      <c r="BA17" s="194" t="s">
        <v>472</v>
      </c>
      <c r="BB17" s="195"/>
      <c r="BC17" s="36" t="s">
        <v>47</v>
      </c>
      <c r="BD17" s="36" t="s">
        <v>71</v>
      </c>
      <c r="BE17" s="36" t="s">
        <v>72</v>
      </c>
      <c r="BF17" s="36" t="s">
        <v>73</v>
      </c>
      <c r="BG17" s="36" t="s">
        <v>74</v>
      </c>
      <c r="BH17" s="36" t="s">
        <v>75</v>
      </c>
      <c r="BI17" s="36" t="s">
        <v>76</v>
      </c>
      <c r="BJ17" s="36" t="s">
        <v>77</v>
      </c>
      <c r="BK17" s="36" t="s">
        <v>84</v>
      </c>
      <c r="BL17" s="36" t="s">
        <v>78</v>
      </c>
      <c r="BM17" s="36" t="s">
        <v>79</v>
      </c>
      <c r="BN17" s="36" t="s">
        <v>80</v>
      </c>
      <c r="BO17" s="36" t="s">
        <v>81</v>
      </c>
      <c r="BP17" s="36" t="s">
        <v>82</v>
      </c>
      <c r="BR17" s="194" t="s">
        <v>472</v>
      </c>
      <c r="BS17" s="201"/>
      <c r="BT17" s="36" t="s">
        <v>47</v>
      </c>
      <c r="BU17" s="36" t="s">
        <v>71</v>
      </c>
      <c r="BV17" s="36" t="s">
        <v>72</v>
      </c>
      <c r="BW17" s="36" t="s">
        <v>73</v>
      </c>
      <c r="BX17" s="36" t="s">
        <v>74</v>
      </c>
      <c r="BY17" s="36" t="s">
        <v>75</v>
      </c>
      <c r="BZ17" s="36" t="s">
        <v>76</v>
      </c>
      <c r="CA17" s="36" t="s">
        <v>77</v>
      </c>
      <c r="CB17" s="36" t="s">
        <v>84</v>
      </c>
      <c r="CC17" s="36" t="s">
        <v>78</v>
      </c>
      <c r="CD17" s="36" t="s">
        <v>79</v>
      </c>
      <c r="CE17" s="36" t="s">
        <v>80</v>
      </c>
      <c r="CF17" s="36" t="s">
        <v>81</v>
      </c>
      <c r="CG17" s="36" t="s">
        <v>82</v>
      </c>
    </row>
    <row r="18" spans="2:102" ht="21" x14ac:dyDescent="0.35">
      <c r="S18" s="211" t="str">
        <f>+S3</f>
        <v>AXE B : Mobilité et Transport</v>
      </c>
      <c r="T18" s="212"/>
      <c r="U18" s="212"/>
      <c r="V18" s="212"/>
      <c r="W18" s="212"/>
      <c r="X18" s="212"/>
      <c r="Y18" s="212"/>
      <c r="Z18" s="212"/>
      <c r="AA18" s="212"/>
      <c r="AB18" s="212"/>
      <c r="AC18" s="212"/>
      <c r="AD18" s="212"/>
      <c r="AE18" s="212"/>
      <c r="AF18" s="212"/>
      <c r="AG18" s="212"/>
      <c r="AH18" s="213"/>
      <c r="BA18" s="208" t="str">
        <f>+BA3</f>
        <v>AXE D : Energies renouvelables</v>
      </c>
      <c r="BB18" s="209"/>
      <c r="BC18" s="209"/>
      <c r="BD18" s="209"/>
      <c r="BE18" s="209"/>
      <c r="BF18" s="209"/>
      <c r="BG18" s="209"/>
      <c r="BH18" s="209"/>
      <c r="BI18" s="209"/>
      <c r="BJ18" s="209"/>
      <c r="BK18" s="209"/>
      <c r="BL18" s="209"/>
      <c r="BM18" s="209"/>
      <c r="BN18" s="209"/>
      <c r="BO18" s="209"/>
      <c r="BP18" s="210"/>
      <c r="BR18" s="198" t="str">
        <f>+BR3</f>
        <v>AXE E : Agriculture, alimentation</v>
      </c>
      <c r="BS18" s="199"/>
      <c r="BT18" s="199"/>
      <c r="BU18" s="199"/>
      <c r="BV18" s="199"/>
      <c r="BW18" s="199"/>
      <c r="BX18" s="199"/>
      <c r="BY18" s="199"/>
      <c r="BZ18" s="199"/>
      <c r="CA18" s="199"/>
      <c r="CB18" s="199"/>
      <c r="CC18" s="199"/>
      <c r="CD18" s="199"/>
      <c r="CE18" s="199"/>
      <c r="CF18" s="199"/>
      <c r="CG18" s="200"/>
    </row>
    <row r="19" spans="2:102" ht="74.400000000000006" customHeight="1" x14ac:dyDescent="0.35">
      <c r="S19" s="81" t="s">
        <v>19</v>
      </c>
      <c r="T19" s="47" t="s">
        <v>429</v>
      </c>
      <c r="U19" s="143"/>
      <c r="V19" s="143"/>
      <c r="W19" s="142"/>
      <c r="X19" s="142"/>
      <c r="Y19" s="142"/>
      <c r="Z19" s="142"/>
      <c r="AA19" s="143"/>
      <c r="AB19" s="143"/>
      <c r="AC19" s="144"/>
      <c r="AD19" s="144"/>
      <c r="AE19" s="144"/>
      <c r="AF19" s="142"/>
      <c r="AG19" s="142"/>
      <c r="AH19" s="144"/>
      <c r="BA19" s="79" t="s">
        <v>101</v>
      </c>
      <c r="BB19" s="47" t="s">
        <v>154</v>
      </c>
      <c r="BC19" s="143"/>
      <c r="BD19" s="143"/>
      <c r="BE19" s="142"/>
      <c r="BF19" s="142"/>
      <c r="BG19" s="142"/>
      <c r="BH19" s="142"/>
      <c r="BI19" s="144"/>
      <c r="BJ19" s="144"/>
      <c r="BK19" s="142"/>
      <c r="BL19" s="142"/>
      <c r="BM19" s="144"/>
      <c r="BN19" s="144"/>
      <c r="BO19" s="145"/>
      <c r="BP19" s="142"/>
      <c r="BR19" s="78" t="s">
        <v>30</v>
      </c>
      <c r="BS19" s="47" t="s">
        <v>468</v>
      </c>
      <c r="BT19" s="142"/>
      <c r="BU19" s="142"/>
      <c r="BV19" s="143"/>
      <c r="BW19" s="144"/>
      <c r="BX19" s="142"/>
      <c r="BY19" s="142"/>
      <c r="BZ19" s="143"/>
      <c r="CA19" s="144"/>
      <c r="CB19" s="142"/>
      <c r="CC19" s="142"/>
      <c r="CD19" s="142"/>
      <c r="CE19" s="142"/>
      <c r="CF19" s="144"/>
      <c r="CG19" s="143"/>
    </row>
    <row r="21" spans="2:102" s="147" customFormat="1" x14ac:dyDescent="0.35"/>
    <row r="22" spans="2:102" s="147" customFormat="1" x14ac:dyDescent="0.35"/>
    <row r="25" spans="2:102" ht="117" customHeight="1" x14ac:dyDescent="0.35">
      <c r="B25" s="194" t="s">
        <v>472</v>
      </c>
      <c r="C25" s="195"/>
      <c r="D25" s="36" t="s">
        <v>47</v>
      </c>
      <c r="E25" s="36" t="s">
        <v>71</v>
      </c>
      <c r="F25" s="36" t="s">
        <v>72</v>
      </c>
      <c r="G25" s="36" t="s">
        <v>73</v>
      </c>
      <c r="H25" s="36" t="s">
        <v>74</v>
      </c>
      <c r="I25" s="36" t="s">
        <v>75</v>
      </c>
      <c r="J25" s="36" t="s">
        <v>76</v>
      </c>
      <c r="K25" s="36" t="s">
        <v>77</v>
      </c>
      <c r="L25" s="36" t="s">
        <v>84</v>
      </c>
      <c r="M25" s="36" t="s">
        <v>78</v>
      </c>
      <c r="N25" s="36" t="s">
        <v>79</v>
      </c>
      <c r="O25" s="36" t="s">
        <v>80</v>
      </c>
      <c r="P25" s="36" t="s">
        <v>81</v>
      </c>
      <c r="Q25" s="36" t="s">
        <v>82</v>
      </c>
      <c r="S25" s="194" t="s">
        <v>472</v>
      </c>
      <c r="T25" s="195"/>
      <c r="U25" s="36" t="s">
        <v>47</v>
      </c>
      <c r="V25" s="36" t="s">
        <v>71</v>
      </c>
      <c r="W25" s="36" t="s">
        <v>72</v>
      </c>
      <c r="X25" s="36" t="s">
        <v>73</v>
      </c>
      <c r="Y25" s="36" t="s">
        <v>74</v>
      </c>
      <c r="Z25" s="36" t="s">
        <v>75</v>
      </c>
      <c r="AA25" s="36" t="s">
        <v>76</v>
      </c>
      <c r="AB25" s="36" t="s">
        <v>77</v>
      </c>
      <c r="AC25" s="36" t="s">
        <v>84</v>
      </c>
      <c r="AD25" s="36" t="s">
        <v>78</v>
      </c>
      <c r="AE25" s="36" t="s">
        <v>79</v>
      </c>
      <c r="AF25" s="36" t="s">
        <v>80</v>
      </c>
      <c r="AG25" s="36" t="s">
        <v>81</v>
      </c>
      <c r="AH25" s="36" t="s">
        <v>82</v>
      </c>
      <c r="AJ25" s="194" t="s">
        <v>472</v>
      </c>
      <c r="AK25" s="195"/>
      <c r="AL25" s="36" t="s">
        <v>47</v>
      </c>
      <c r="AM25" s="36" t="s">
        <v>71</v>
      </c>
      <c r="AN25" s="36" t="s">
        <v>72</v>
      </c>
      <c r="AO25" s="36" t="s">
        <v>73</v>
      </c>
      <c r="AP25" s="36" t="s">
        <v>74</v>
      </c>
      <c r="AQ25" s="36" t="s">
        <v>75</v>
      </c>
      <c r="AR25" s="36" t="s">
        <v>76</v>
      </c>
      <c r="AS25" s="36" t="s">
        <v>77</v>
      </c>
      <c r="AT25" s="36" t="s">
        <v>84</v>
      </c>
      <c r="AU25" s="36" t="s">
        <v>78</v>
      </c>
      <c r="AV25" s="36" t="s">
        <v>79</v>
      </c>
      <c r="AW25" s="36" t="s">
        <v>80</v>
      </c>
      <c r="AX25" s="36" t="s">
        <v>81</v>
      </c>
      <c r="AY25" s="36" t="s">
        <v>82</v>
      </c>
      <c r="BA25" s="194" t="s">
        <v>472</v>
      </c>
      <c r="BB25" s="195"/>
      <c r="BC25" s="36" t="s">
        <v>47</v>
      </c>
      <c r="BD25" s="36" t="s">
        <v>71</v>
      </c>
      <c r="BE25" s="36" t="s">
        <v>72</v>
      </c>
      <c r="BF25" s="36" t="s">
        <v>73</v>
      </c>
      <c r="BG25" s="36" t="s">
        <v>74</v>
      </c>
      <c r="BH25" s="36" t="s">
        <v>75</v>
      </c>
      <c r="BI25" s="36" t="s">
        <v>76</v>
      </c>
      <c r="BJ25" s="36" t="s">
        <v>77</v>
      </c>
      <c r="BK25" s="36" t="s">
        <v>84</v>
      </c>
      <c r="BL25" s="36" t="s">
        <v>78</v>
      </c>
      <c r="BM25" s="36" t="s">
        <v>79</v>
      </c>
      <c r="BN25" s="36" t="s">
        <v>80</v>
      </c>
      <c r="BO25" s="36" t="s">
        <v>81</v>
      </c>
      <c r="BP25" s="36" t="s">
        <v>82</v>
      </c>
      <c r="BR25" s="194" t="s">
        <v>472</v>
      </c>
      <c r="BS25" s="201"/>
      <c r="BT25" s="36" t="s">
        <v>47</v>
      </c>
      <c r="BU25" s="36" t="s">
        <v>71</v>
      </c>
      <c r="BV25" s="36" t="s">
        <v>72</v>
      </c>
      <c r="BW25" s="36" t="s">
        <v>73</v>
      </c>
      <c r="BX25" s="36" t="s">
        <v>74</v>
      </c>
      <c r="BY25" s="36" t="s">
        <v>75</v>
      </c>
      <c r="BZ25" s="36" t="s">
        <v>76</v>
      </c>
      <c r="CA25" s="36" t="s">
        <v>77</v>
      </c>
      <c r="CB25" s="36" t="s">
        <v>84</v>
      </c>
      <c r="CC25" s="36" t="s">
        <v>78</v>
      </c>
      <c r="CD25" s="36" t="s">
        <v>79</v>
      </c>
      <c r="CE25" s="36" t="s">
        <v>80</v>
      </c>
      <c r="CF25" s="36" t="s">
        <v>81</v>
      </c>
      <c r="CG25" s="36" t="s">
        <v>82</v>
      </c>
      <c r="CI25" s="194" t="s">
        <v>472</v>
      </c>
      <c r="CJ25" s="195"/>
      <c r="CK25" s="36" t="s">
        <v>47</v>
      </c>
      <c r="CL25" s="36" t="s">
        <v>71</v>
      </c>
      <c r="CM25" s="36" t="s">
        <v>72</v>
      </c>
      <c r="CN25" s="36" t="s">
        <v>73</v>
      </c>
      <c r="CO25" s="36" t="s">
        <v>74</v>
      </c>
      <c r="CP25" s="36" t="s">
        <v>75</v>
      </c>
      <c r="CQ25" s="36" t="s">
        <v>76</v>
      </c>
      <c r="CR25" s="36" t="s">
        <v>77</v>
      </c>
      <c r="CS25" s="36" t="s">
        <v>84</v>
      </c>
      <c r="CT25" s="36" t="s">
        <v>78</v>
      </c>
      <c r="CU25" s="36" t="s">
        <v>79</v>
      </c>
      <c r="CV25" s="36" t="s">
        <v>80</v>
      </c>
      <c r="CW25" s="36" t="s">
        <v>81</v>
      </c>
      <c r="CX25" s="36" t="s">
        <v>82</v>
      </c>
    </row>
    <row r="26" spans="2:102" ht="21" x14ac:dyDescent="0.35">
      <c r="B26" s="197" t="str">
        <f>+B3</f>
        <v>AXE A : Bâtiments</v>
      </c>
      <c r="C26" s="197"/>
      <c r="D26" s="197"/>
      <c r="E26" s="197"/>
      <c r="F26" s="197"/>
      <c r="G26" s="197"/>
      <c r="H26" s="197"/>
      <c r="I26" s="197"/>
      <c r="J26" s="197"/>
      <c r="K26" s="197"/>
      <c r="L26" s="197"/>
      <c r="M26" s="197"/>
      <c r="N26" s="197"/>
      <c r="O26" s="197"/>
      <c r="P26" s="197"/>
      <c r="Q26" s="197"/>
      <c r="S26" s="211" t="str">
        <f>+S3</f>
        <v>AXE B : Mobilité et Transport</v>
      </c>
      <c r="T26" s="212"/>
      <c r="U26" s="212"/>
      <c r="V26" s="212"/>
      <c r="W26" s="212"/>
      <c r="X26" s="212"/>
      <c r="Y26" s="212"/>
      <c r="Z26" s="212"/>
      <c r="AA26" s="212"/>
      <c r="AB26" s="212"/>
      <c r="AC26" s="212"/>
      <c r="AD26" s="212"/>
      <c r="AE26" s="212"/>
      <c r="AF26" s="212"/>
      <c r="AG26" s="212"/>
      <c r="AH26" s="213"/>
      <c r="AJ26" s="205" t="str">
        <f>+AJ3</f>
        <v>AXE C : Urbanisme</v>
      </c>
      <c r="AK26" s="206"/>
      <c r="AL26" s="206"/>
      <c r="AM26" s="206"/>
      <c r="AN26" s="206"/>
      <c r="AO26" s="206"/>
      <c r="AP26" s="206"/>
      <c r="AQ26" s="206"/>
      <c r="AR26" s="206"/>
      <c r="AS26" s="206"/>
      <c r="AT26" s="206"/>
      <c r="AU26" s="206"/>
      <c r="AV26" s="206"/>
      <c r="AW26" s="206"/>
      <c r="AX26" s="206"/>
      <c r="AY26" s="207"/>
      <c r="BA26" s="208" t="str">
        <f>+BA3</f>
        <v>AXE D : Energies renouvelables</v>
      </c>
      <c r="BB26" s="209"/>
      <c r="BC26" s="209"/>
      <c r="BD26" s="209"/>
      <c r="BE26" s="209"/>
      <c r="BF26" s="209"/>
      <c r="BG26" s="209"/>
      <c r="BH26" s="209"/>
      <c r="BI26" s="209"/>
      <c r="BJ26" s="209"/>
      <c r="BK26" s="209"/>
      <c r="BL26" s="209"/>
      <c r="BM26" s="209"/>
      <c r="BN26" s="209"/>
      <c r="BO26" s="209"/>
      <c r="BP26" s="210"/>
      <c r="BR26" s="198" t="str">
        <f>+BR3</f>
        <v>AXE E : Agriculture, alimentation</v>
      </c>
      <c r="BS26" s="199"/>
      <c r="BT26" s="199"/>
      <c r="BU26" s="199"/>
      <c r="BV26" s="199"/>
      <c r="BW26" s="199"/>
      <c r="BX26" s="199"/>
      <c r="BY26" s="199"/>
      <c r="BZ26" s="199"/>
      <c r="CA26" s="199"/>
      <c r="CB26" s="199"/>
      <c r="CC26" s="199"/>
      <c r="CD26" s="199"/>
      <c r="CE26" s="199"/>
      <c r="CF26" s="199"/>
      <c r="CG26" s="200"/>
      <c r="CI26" s="202" t="str">
        <f>+CI3</f>
        <v>AXE F : Suivi du PCAET</v>
      </c>
      <c r="CJ26" s="203"/>
      <c r="CK26" s="203"/>
      <c r="CL26" s="203"/>
      <c r="CM26" s="203"/>
      <c r="CN26" s="203"/>
      <c r="CO26" s="203"/>
      <c r="CP26" s="203"/>
      <c r="CQ26" s="203"/>
      <c r="CR26" s="203"/>
      <c r="CS26" s="203"/>
      <c r="CT26" s="203"/>
      <c r="CU26" s="203"/>
      <c r="CV26" s="203"/>
      <c r="CW26" s="203"/>
      <c r="CX26" s="204"/>
    </row>
    <row r="27" spans="2:102" ht="72.650000000000006" customHeight="1" x14ac:dyDescent="0.35">
      <c r="B27" s="46" t="s">
        <v>54</v>
      </c>
      <c r="C27" s="47" t="s">
        <v>264</v>
      </c>
      <c r="D27" s="144"/>
      <c r="E27" s="144"/>
      <c r="F27" s="144"/>
      <c r="G27" s="142"/>
      <c r="H27" s="142"/>
      <c r="I27" s="142"/>
      <c r="J27" s="144"/>
      <c r="K27" s="144"/>
      <c r="L27" s="143"/>
      <c r="M27" s="142"/>
      <c r="N27" s="142"/>
      <c r="O27" s="142"/>
      <c r="P27" s="144"/>
      <c r="Q27" s="144"/>
      <c r="S27" s="81" t="s">
        <v>16</v>
      </c>
      <c r="T27" s="47" t="s">
        <v>408</v>
      </c>
      <c r="U27" s="143"/>
      <c r="V27" s="143"/>
      <c r="W27" s="142"/>
      <c r="X27" s="142"/>
      <c r="Y27" s="142"/>
      <c r="Z27" s="142"/>
      <c r="AA27" s="143"/>
      <c r="AB27" s="143"/>
      <c r="AC27" s="144"/>
      <c r="AD27" s="143"/>
      <c r="AE27" s="144"/>
      <c r="AF27" s="142"/>
      <c r="AG27" s="144"/>
      <c r="AH27" s="144"/>
      <c r="AJ27" s="80" t="s">
        <v>22</v>
      </c>
      <c r="AK27" s="47" t="s">
        <v>150</v>
      </c>
      <c r="AL27" s="144"/>
      <c r="AM27" s="144"/>
      <c r="AN27" s="143"/>
      <c r="AO27" s="144"/>
      <c r="AP27" s="144"/>
      <c r="AQ27" s="143"/>
      <c r="AR27" s="143"/>
      <c r="AS27" s="143"/>
      <c r="AT27" s="143"/>
      <c r="AU27" s="144"/>
      <c r="AV27" s="143"/>
      <c r="AW27" s="143"/>
      <c r="AX27" s="143"/>
      <c r="AY27" s="143"/>
      <c r="BA27" s="79" t="s">
        <v>25</v>
      </c>
      <c r="BB27" s="47" t="s">
        <v>329</v>
      </c>
      <c r="BC27" s="143"/>
      <c r="BD27" s="143"/>
      <c r="BE27" s="142"/>
      <c r="BF27" s="144"/>
      <c r="BG27" s="142"/>
      <c r="BH27" s="142"/>
      <c r="BI27" s="144"/>
      <c r="BJ27" s="144"/>
      <c r="BK27" s="142"/>
      <c r="BL27" s="142"/>
      <c r="BM27" s="144"/>
      <c r="BN27" s="144"/>
      <c r="BO27" s="142"/>
      <c r="BP27" s="142"/>
      <c r="BR27" s="78" t="s">
        <v>27</v>
      </c>
      <c r="BS27" s="47" t="s">
        <v>180</v>
      </c>
      <c r="BT27" s="143"/>
      <c r="BU27" s="143"/>
      <c r="BV27" s="144"/>
      <c r="BW27" s="144"/>
      <c r="BX27" s="142"/>
      <c r="BY27" s="144"/>
      <c r="BZ27" s="143"/>
      <c r="CA27" s="144"/>
      <c r="CB27" s="144"/>
      <c r="CC27" s="142"/>
      <c r="CD27" s="143"/>
      <c r="CE27" s="144"/>
      <c r="CF27" s="143"/>
      <c r="CG27" s="144"/>
      <c r="CI27" s="48" t="s">
        <v>38</v>
      </c>
      <c r="CJ27" s="47" t="s">
        <v>330</v>
      </c>
      <c r="CK27" s="143"/>
      <c r="CL27" s="143"/>
      <c r="CM27" s="143"/>
      <c r="CN27" s="143"/>
      <c r="CO27" s="143"/>
      <c r="CP27" s="143"/>
      <c r="CQ27" s="143"/>
      <c r="CR27" s="143"/>
      <c r="CS27" s="143"/>
      <c r="CT27" s="143"/>
      <c r="CU27" s="143"/>
      <c r="CV27" s="143"/>
      <c r="CW27" s="143"/>
      <c r="CX27" s="143"/>
    </row>
    <row r="28" spans="2:102" ht="63" customHeight="1" x14ac:dyDescent="0.35">
      <c r="B28" s="46" t="s">
        <v>15</v>
      </c>
      <c r="C28" s="47" t="s">
        <v>292</v>
      </c>
      <c r="D28" s="143"/>
      <c r="E28" s="143"/>
      <c r="F28" s="144"/>
      <c r="G28" s="142"/>
      <c r="H28" s="142"/>
      <c r="I28" s="142"/>
      <c r="J28" s="144"/>
      <c r="K28" s="144"/>
      <c r="L28" s="144"/>
      <c r="M28" s="144"/>
      <c r="N28" s="142"/>
      <c r="O28" s="142"/>
      <c r="P28" s="142"/>
      <c r="Q28" s="142"/>
      <c r="S28" s="81" t="s">
        <v>17</v>
      </c>
      <c r="T28" s="47" t="s">
        <v>409</v>
      </c>
      <c r="U28" s="143"/>
      <c r="V28" s="143"/>
      <c r="W28" s="142"/>
      <c r="X28" s="142"/>
      <c r="Y28" s="142"/>
      <c r="Z28" s="142"/>
      <c r="AA28" s="144"/>
      <c r="AB28" s="143"/>
      <c r="AC28" s="144"/>
      <c r="AD28" s="144"/>
      <c r="AE28" s="144"/>
      <c r="AF28" s="142"/>
      <c r="AG28" s="144"/>
      <c r="AH28" s="144"/>
      <c r="AJ28" s="80" t="s">
        <v>23</v>
      </c>
      <c r="AK28" s="47" t="s">
        <v>328</v>
      </c>
      <c r="AL28" s="142"/>
      <c r="AM28" s="142"/>
      <c r="AN28" s="143"/>
      <c r="AO28" s="142"/>
      <c r="AP28" s="144"/>
      <c r="AQ28" s="143"/>
      <c r="AR28" s="144"/>
      <c r="AS28" s="142"/>
      <c r="AT28" s="144"/>
      <c r="AU28" s="142"/>
      <c r="AV28" s="142"/>
      <c r="AW28" s="142"/>
      <c r="AX28" s="142"/>
      <c r="AY28" s="142"/>
      <c r="BA28" s="79" t="s">
        <v>88</v>
      </c>
      <c r="BB28" s="47" t="s">
        <v>152</v>
      </c>
      <c r="BC28" s="143"/>
      <c r="BD28" s="143"/>
      <c r="BE28" s="142"/>
      <c r="BF28" s="142"/>
      <c r="BG28" s="142"/>
      <c r="BH28" s="142"/>
      <c r="BI28" s="144"/>
      <c r="BJ28" s="144"/>
      <c r="BK28" s="142"/>
      <c r="BL28" s="142"/>
      <c r="BM28" s="144"/>
      <c r="BN28" s="144"/>
      <c r="BO28" s="142"/>
      <c r="BP28" s="142"/>
      <c r="BR28" s="78" t="s">
        <v>28</v>
      </c>
      <c r="BS28" s="47" t="s">
        <v>227</v>
      </c>
      <c r="BT28" s="142"/>
      <c r="BU28" s="142"/>
      <c r="BV28" s="142"/>
      <c r="BW28" s="142"/>
      <c r="BX28" s="142"/>
      <c r="BY28" s="142"/>
      <c r="BZ28" s="143"/>
      <c r="CA28" s="142"/>
      <c r="CB28" s="142"/>
      <c r="CC28" s="142"/>
      <c r="CD28" s="143"/>
      <c r="CE28" s="144"/>
      <c r="CF28" s="143"/>
      <c r="CG28" s="144"/>
    </row>
    <row r="29" spans="2:102" ht="48" customHeight="1" x14ac:dyDescent="0.35">
      <c r="B29" s="46" t="s">
        <v>58</v>
      </c>
      <c r="C29" s="47" t="s">
        <v>178</v>
      </c>
      <c r="D29" s="143"/>
      <c r="E29" s="143"/>
      <c r="F29" s="144"/>
      <c r="G29" s="142"/>
      <c r="H29" s="142"/>
      <c r="I29" s="142"/>
      <c r="J29" s="144"/>
      <c r="K29" s="144"/>
      <c r="L29" s="144"/>
      <c r="M29" s="144"/>
      <c r="N29" s="142"/>
      <c r="O29" s="142"/>
      <c r="P29" s="142"/>
      <c r="Q29" s="142"/>
      <c r="S29" s="81" t="s">
        <v>18</v>
      </c>
      <c r="T29" s="47" t="s">
        <v>410</v>
      </c>
      <c r="U29" s="143"/>
      <c r="V29" s="143"/>
      <c r="W29" s="142"/>
      <c r="X29" s="142"/>
      <c r="Y29" s="142"/>
      <c r="Z29" s="142"/>
      <c r="AA29" s="143"/>
      <c r="AB29" s="143"/>
      <c r="AC29" s="144"/>
      <c r="AD29" s="143"/>
      <c r="AE29" s="144"/>
      <c r="AF29" s="142"/>
      <c r="AG29" s="144"/>
      <c r="AH29" s="144"/>
      <c r="AJ29" s="80" t="s">
        <v>24</v>
      </c>
      <c r="AK29" s="47" t="s">
        <v>251</v>
      </c>
      <c r="AL29" s="144"/>
      <c r="AM29" s="142"/>
      <c r="AN29" s="143"/>
      <c r="AO29" s="144"/>
      <c r="AP29" s="142"/>
      <c r="AQ29" s="143"/>
      <c r="AR29" s="144"/>
      <c r="AS29" s="144"/>
      <c r="AT29" s="142"/>
      <c r="AU29" s="142"/>
      <c r="AV29" s="144"/>
      <c r="AW29" s="144"/>
      <c r="AX29" s="143"/>
      <c r="AY29" s="143"/>
      <c r="BA29" s="79" t="s">
        <v>89</v>
      </c>
      <c r="BB29" s="47" t="s">
        <v>153</v>
      </c>
      <c r="BC29" s="143"/>
      <c r="BD29" s="143"/>
      <c r="BE29" s="142"/>
      <c r="BF29" s="142"/>
      <c r="BG29" s="142"/>
      <c r="BH29" s="142"/>
      <c r="BI29" s="144"/>
      <c r="BJ29" s="144"/>
      <c r="BK29" s="143"/>
      <c r="BL29" s="142"/>
      <c r="BM29" s="144"/>
      <c r="BN29" s="144"/>
      <c r="BO29" s="142"/>
      <c r="BP29" s="142"/>
      <c r="BR29" s="78" t="s">
        <v>29</v>
      </c>
      <c r="BS29" s="47" t="s">
        <v>239</v>
      </c>
      <c r="BT29" s="144"/>
      <c r="BU29" s="142"/>
      <c r="BV29" s="144"/>
      <c r="BW29" s="142"/>
      <c r="BX29" s="142"/>
      <c r="BY29" s="144"/>
      <c r="BZ29" s="143"/>
      <c r="CA29" s="143"/>
      <c r="CB29" s="142"/>
      <c r="CC29" s="142"/>
      <c r="CD29" s="143"/>
      <c r="CE29" s="144"/>
      <c r="CF29" s="143"/>
      <c r="CG29" s="144"/>
    </row>
    <row r="30" spans="2:102" ht="61.25" customHeight="1" x14ac:dyDescent="0.35">
      <c r="S30" s="81" t="s">
        <v>19</v>
      </c>
      <c r="T30" s="47" t="s">
        <v>429</v>
      </c>
      <c r="U30" s="143"/>
      <c r="V30" s="143"/>
      <c r="W30" s="142"/>
      <c r="X30" s="142"/>
      <c r="Y30" s="142"/>
      <c r="Z30" s="142"/>
      <c r="AA30" s="143"/>
      <c r="AB30" s="143"/>
      <c r="AC30" s="144"/>
      <c r="AD30" s="144"/>
      <c r="AE30" s="144"/>
      <c r="AF30" s="142"/>
      <c r="AG30" s="142"/>
      <c r="AH30" s="144"/>
      <c r="BA30" s="79" t="s">
        <v>101</v>
      </c>
      <c r="BB30" s="47" t="s">
        <v>154</v>
      </c>
      <c r="BC30" s="143"/>
      <c r="BD30" s="143"/>
      <c r="BE30" s="142"/>
      <c r="BF30" s="142"/>
      <c r="BG30" s="142"/>
      <c r="BH30" s="142"/>
      <c r="BI30" s="144"/>
      <c r="BJ30" s="144"/>
      <c r="BK30" s="142"/>
      <c r="BL30" s="142"/>
      <c r="BM30" s="144"/>
      <c r="BN30" s="144"/>
      <c r="BO30" s="145"/>
      <c r="BP30" s="142"/>
      <c r="BR30" s="78" t="s">
        <v>30</v>
      </c>
      <c r="BS30" s="47" t="s">
        <v>468</v>
      </c>
      <c r="BT30" s="142"/>
      <c r="BU30" s="142"/>
      <c r="BV30" s="143"/>
      <c r="BW30" s="144"/>
      <c r="BX30" s="142"/>
      <c r="BY30" s="142"/>
      <c r="BZ30" s="143"/>
      <c r="CA30" s="144"/>
      <c r="CB30" s="142"/>
      <c r="CC30" s="142"/>
      <c r="CD30" s="142"/>
      <c r="CE30" s="142"/>
      <c r="CF30" s="144"/>
      <c r="CG30" s="143"/>
    </row>
  </sheetData>
  <mergeCells count="50">
    <mergeCell ref="BR25:BS25"/>
    <mergeCell ref="BR26:CG26"/>
    <mergeCell ref="CI25:CJ25"/>
    <mergeCell ref="CI26:CX26"/>
    <mergeCell ref="BR17:BS17"/>
    <mergeCell ref="BR18:CG18"/>
    <mergeCell ref="B13:Q13"/>
    <mergeCell ref="S7:T7"/>
    <mergeCell ref="S8:AH8"/>
    <mergeCell ref="BA25:BB25"/>
    <mergeCell ref="BA26:BP26"/>
    <mergeCell ref="BA7:BB7"/>
    <mergeCell ref="BA8:BP8"/>
    <mergeCell ref="BA12:BB12"/>
    <mergeCell ref="BA13:BP13"/>
    <mergeCell ref="B25:C25"/>
    <mergeCell ref="B26:Q26"/>
    <mergeCell ref="S25:T25"/>
    <mergeCell ref="S26:AH26"/>
    <mergeCell ref="AJ25:AK25"/>
    <mergeCell ref="AJ26:AY26"/>
    <mergeCell ref="S17:T17"/>
    <mergeCell ref="S18:AH18"/>
    <mergeCell ref="AJ7:AK7"/>
    <mergeCell ref="AJ8:AY8"/>
    <mergeCell ref="BA17:BB17"/>
    <mergeCell ref="BA18:BP18"/>
    <mergeCell ref="S13:AH13"/>
    <mergeCell ref="S12:T12"/>
    <mergeCell ref="BR8:CG8"/>
    <mergeCell ref="BR12:BS12"/>
    <mergeCell ref="B2:C2"/>
    <mergeCell ref="B3:Q3"/>
    <mergeCell ref="S2:T2"/>
    <mergeCell ref="AJ2:AK2"/>
    <mergeCell ref="BA2:BB2"/>
    <mergeCell ref="BA3:BP3"/>
    <mergeCell ref="S3:AH3"/>
    <mergeCell ref="AJ3:AY3"/>
    <mergeCell ref="B7:C7"/>
    <mergeCell ref="B8:Q8"/>
    <mergeCell ref="B12:C12"/>
    <mergeCell ref="BR13:CG13"/>
    <mergeCell ref="BR2:BS2"/>
    <mergeCell ref="CI3:CX3"/>
    <mergeCell ref="AJ12:AK12"/>
    <mergeCell ref="AJ13:AY13"/>
    <mergeCell ref="CI2:CJ2"/>
    <mergeCell ref="BR3:CG3"/>
    <mergeCell ref="BR7:BS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tabColor rgb="FFE26B0A"/>
  </sheetPr>
  <dimension ref="A1:AR41"/>
  <sheetViews>
    <sheetView view="pageBreakPreview" topLeftCell="A13" zoomScale="90" zoomScaleNormal="100" zoomScaleSheetLayoutView="90" workbookViewId="0">
      <selection activeCell="A24" sqref="A24:N24"/>
    </sheetView>
  </sheetViews>
  <sheetFormatPr baseColWidth="10" defaultRowHeight="14.5" x14ac:dyDescent="0.35"/>
  <cols>
    <col min="1" max="33" width="3.08984375" customWidth="1"/>
    <col min="34" max="34" width="2.54296875" customWidth="1"/>
    <col min="35"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282" t="str">
        <f ca="1">VLOOKUP(AC2,Sommaire!B4:C96,2,"faux")</f>
        <v>AXE A : Bâtiments</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4"/>
      <c r="AC2" s="76" t="str">
        <f ca="1">MID(AA4,1,1)</f>
        <v>A</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 xml:space="preserve">Inciter la performance énergétique dans le tertiaire privé </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288" t="str">
        <f ca="1">RIGHT(CELL("filename",A1),LEN(CELL("filename",A1))-SEARCH("]",CELL("filename",A1)))</f>
        <v>A.1</v>
      </c>
      <c r="AB4" s="281"/>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288"/>
      <c r="AB5" s="281"/>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289" t="s">
        <v>6</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1"/>
    </row>
    <row r="8" spans="1:29" ht="136" customHeight="1" x14ac:dyDescent="0.35">
      <c r="A8" s="227" t="s">
        <v>526</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3"/>
    </row>
    <row r="9" spans="1:29" x14ac:dyDescent="0.3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1"/>
    </row>
    <row r="10" spans="1:29" ht="208.75" customHeight="1" x14ac:dyDescent="0.35">
      <c r="A10" s="294" t="s">
        <v>520</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1"/>
    </row>
    <row r="11" spans="1:29" ht="231.5" customHeight="1" x14ac:dyDescent="0.35">
      <c r="A11" s="29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1"/>
    </row>
    <row r="12" spans="1:29" x14ac:dyDescent="0.35">
      <c r="A12" s="289" t="s">
        <v>1</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1"/>
    </row>
    <row r="13" spans="1:29" x14ac:dyDescent="0.35">
      <c r="A13" s="267" t="s">
        <v>48</v>
      </c>
      <c r="B13" s="268"/>
      <c r="C13" s="268"/>
      <c r="D13" s="268"/>
      <c r="E13" s="268"/>
      <c r="F13" s="268"/>
      <c r="G13" s="268"/>
      <c r="H13" s="268"/>
      <c r="I13" s="268"/>
      <c r="J13" s="268"/>
      <c r="K13" s="268"/>
      <c r="L13" s="268"/>
      <c r="M13" s="268"/>
      <c r="N13" s="268"/>
      <c r="O13" s="268" t="s">
        <v>49</v>
      </c>
      <c r="P13" s="268"/>
      <c r="Q13" s="268"/>
      <c r="R13" s="268"/>
      <c r="S13" s="268"/>
      <c r="T13" s="268"/>
      <c r="U13" s="268"/>
      <c r="V13" s="268"/>
      <c r="W13" s="268"/>
      <c r="X13" s="268"/>
      <c r="Y13" s="268"/>
      <c r="Z13" s="268"/>
      <c r="AA13" s="268"/>
      <c r="AB13" s="269"/>
    </row>
    <row r="14" spans="1:29" s="3" customFormat="1" ht="61.5" customHeight="1" x14ac:dyDescent="0.35">
      <c r="A14" s="271" t="s">
        <v>265</v>
      </c>
      <c r="B14" s="272"/>
      <c r="C14" s="272"/>
      <c r="D14" s="272"/>
      <c r="E14" s="272"/>
      <c r="F14" s="272"/>
      <c r="G14" s="272"/>
      <c r="H14" s="272"/>
      <c r="I14" s="272"/>
      <c r="J14" s="272"/>
      <c r="K14" s="272"/>
      <c r="L14" s="272"/>
      <c r="M14" s="272"/>
      <c r="N14" s="273"/>
      <c r="O14" s="274" t="s">
        <v>266</v>
      </c>
      <c r="P14" s="272"/>
      <c r="Q14" s="272"/>
      <c r="R14" s="272"/>
      <c r="S14" s="272"/>
      <c r="T14" s="272"/>
      <c r="U14" s="272"/>
      <c r="V14" s="272"/>
      <c r="W14" s="272"/>
      <c r="X14" s="272"/>
      <c r="Y14" s="272"/>
      <c r="Z14" s="272"/>
      <c r="AA14" s="272"/>
      <c r="AB14" s="275"/>
    </row>
    <row r="15" spans="1:29" x14ac:dyDescent="0.35">
      <c r="A15" s="267" t="s">
        <v>191</v>
      </c>
      <c r="B15" s="268"/>
      <c r="C15" s="268"/>
      <c r="D15" s="268"/>
      <c r="E15" s="268"/>
      <c r="F15" s="268"/>
      <c r="G15" s="268"/>
      <c r="H15" s="268"/>
      <c r="I15" s="268"/>
      <c r="J15" s="268"/>
      <c r="K15" s="268"/>
      <c r="L15" s="268"/>
      <c r="M15" s="268"/>
      <c r="N15" s="268"/>
      <c r="O15" s="268" t="s">
        <v>64</v>
      </c>
      <c r="P15" s="268"/>
      <c r="Q15" s="268"/>
      <c r="R15" s="268"/>
      <c r="S15" s="268"/>
      <c r="T15" s="268"/>
      <c r="U15" s="268"/>
      <c r="V15" s="268"/>
      <c r="W15" s="268"/>
      <c r="X15" s="268"/>
      <c r="Y15" s="268"/>
      <c r="Z15" s="268"/>
      <c r="AA15" s="268"/>
      <c r="AB15" s="269"/>
    </row>
    <row r="16" spans="1:29" ht="32.4" customHeight="1" x14ac:dyDescent="0.35">
      <c r="A16" s="276" t="s">
        <v>273</v>
      </c>
      <c r="B16" s="255"/>
      <c r="C16" s="255"/>
      <c r="D16" s="255"/>
      <c r="E16" s="255"/>
      <c r="F16" s="255"/>
      <c r="G16" s="255"/>
      <c r="H16" s="255"/>
      <c r="I16" s="255"/>
      <c r="J16" s="255"/>
      <c r="K16" s="255"/>
      <c r="L16" s="255"/>
      <c r="M16" s="255"/>
      <c r="N16" s="277"/>
      <c r="O16" s="276" t="s">
        <v>273</v>
      </c>
      <c r="P16" s="255"/>
      <c r="Q16" s="255"/>
      <c r="R16" s="255"/>
      <c r="S16" s="255"/>
      <c r="T16" s="255"/>
      <c r="U16" s="255"/>
      <c r="V16" s="255"/>
      <c r="W16" s="255"/>
      <c r="X16" s="255"/>
      <c r="Y16" s="255"/>
      <c r="Z16" s="255"/>
      <c r="AA16" s="255"/>
      <c r="AB16" s="277"/>
    </row>
    <row r="17" spans="1:44" x14ac:dyDescent="0.35">
      <c r="A17" s="267" t="s">
        <v>63</v>
      </c>
      <c r="B17" s="268"/>
      <c r="C17" s="268"/>
      <c r="D17" s="268"/>
      <c r="E17" s="268"/>
      <c r="F17" s="268"/>
      <c r="G17" s="268"/>
      <c r="H17" s="268"/>
      <c r="I17" s="268"/>
      <c r="J17" s="268"/>
      <c r="K17" s="268"/>
      <c r="L17" s="268"/>
      <c r="M17" s="268"/>
      <c r="N17" s="268"/>
      <c r="O17" s="268" t="s">
        <v>144</v>
      </c>
      <c r="P17" s="268"/>
      <c r="Q17" s="268"/>
      <c r="R17" s="268"/>
      <c r="S17" s="268"/>
      <c r="T17" s="268"/>
      <c r="U17" s="268"/>
      <c r="V17" s="268"/>
      <c r="W17" s="268"/>
      <c r="X17" s="268"/>
      <c r="Y17" s="268"/>
      <c r="Z17" s="268"/>
      <c r="AA17" s="268"/>
      <c r="AB17" s="269"/>
    </row>
    <row r="18" spans="1:44" x14ac:dyDescent="0.35">
      <c r="A18" s="270" t="s">
        <v>267</v>
      </c>
      <c r="B18" s="255"/>
      <c r="C18" s="255"/>
      <c r="D18" s="255"/>
      <c r="E18" s="255"/>
      <c r="F18" s="255"/>
      <c r="G18" s="255"/>
      <c r="H18" s="255"/>
      <c r="I18" s="255"/>
      <c r="J18" s="255"/>
      <c r="K18" s="255"/>
      <c r="L18" s="255"/>
      <c r="M18" s="255"/>
      <c r="N18" s="255"/>
      <c r="O18" s="256" t="s">
        <v>8</v>
      </c>
      <c r="P18" s="256"/>
      <c r="Q18" s="256"/>
      <c r="R18" s="256"/>
      <c r="S18" s="256"/>
      <c r="T18" s="256"/>
      <c r="U18" s="256"/>
      <c r="V18" s="256"/>
      <c r="W18" s="256"/>
      <c r="X18" s="256"/>
      <c r="Y18" s="256"/>
      <c r="Z18" s="256"/>
      <c r="AA18" s="256"/>
      <c r="AB18" s="257"/>
    </row>
    <row r="19" spans="1:44" x14ac:dyDescent="0.35">
      <c r="A19" s="267" t="s">
        <v>229</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9"/>
    </row>
    <row r="20" spans="1:44" ht="61.5" customHeight="1" x14ac:dyDescent="0.35">
      <c r="A20" s="254" t="s">
        <v>524</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243" t="s">
        <v>2</v>
      </c>
      <c r="B21" s="244"/>
      <c r="C21" s="244"/>
      <c r="D21" s="244"/>
      <c r="E21" s="244"/>
      <c r="F21" s="244"/>
      <c r="G21" s="244"/>
      <c r="H21" s="244"/>
      <c r="I21" s="244"/>
      <c r="J21" s="244"/>
      <c r="K21" s="244"/>
      <c r="L21" s="244"/>
      <c r="M21" s="244"/>
      <c r="N21" s="246"/>
      <c r="O21" s="247" t="s">
        <v>50</v>
      </c>
      <c r="P21" s="244"/>
      <c r="Q21" s="244"/>
      <c r="R21" s="244"/>
      <c r="S21" s="244"/>
      <c r="T21" s="244"/>
      <c r="U21" s="244"/>
      <c r="V21" s="244"/>
      <c r="W21" s="244"/>
      <c r="X21" s="244"/>
      <c r="Y21" s="244"/>
      <c r="Z21" s="244"/>
      <c r="AA21" s="244"/>
      <c r="AB21" s="245"/>
    </row>
    <row r="22" spans="1:44" ht="14.5" customHeight="1" x14ac:dyDescent="0.35">
      <c r="A22" s="258" t="s">
        <v>193</v>
      </c>
      <c r="B22" s="259"/>
      <c r="C22" s="259"/>
      <c r="D22" s="259"/>
      <c r="E22" s="259"/>
      <c r="F22" s="259"/>
      <c r="G22" s="259"/>
      <c r="H22" s="259"/>
      <c r="I22" s="259"/>
      <c r="J22" s="259"/>
      <c r="K22" s="259"/>
      <c r="L22" s="259"/>
      <c r="M22" s="259"/>
      <c r="N22" s="260"/>
      <c r="O22" s="230" t="s">
        <v>523</v>
      </c>
      <c r="P22" s="228"/>
      <c r="Q22" s="228"/>
      <c r="R22" s="228"/>
      <c r="S22" s="228"/>
      <c r="T22" s="228"/>
      <c r="U22" s="228"/>
      <c r="V22" s="228"/>
      <c r="W22" s="228"/>
      <c r="X22" s="228"/>
      <c r="Y22" s="228"/>
      <c r="Z22" s="228"/>
      <c r="AA22" s="228"/>
      <c r="AB22" s="231"/>
      <c r="AR22" s="92"/>
    </row>
    <row r="23" spans="1:44" ht="14.5" customHeight="1" x14ac:dyDescent="0.35">
      <c r="A23" s="258" t="s">
        <v>528</v>
      </c>
      <c r="B23" s="259"/>
      <c r="C23" s="259"/>
      <c r="D23" s="259"/>
      <c r="E23" s="259"/>
      <c r="F23" s="259"/>
      <c r="G23" s="259"/>
      <c r="H23" s="259"/>
      <c r="I23" s="259"/>
      <c r="J23" s="259"/>
      <c r="K23" s="259"/>
      <c r="L23" s="259"/>
      <c r="M23" s="259"/>
      <c r="N23" s="260"/>
      <c r="O23" s="230"/>
      <c r="P23" s="228"/>
      <c r="Q23" s="228"/>
      <c r="R23" s="228"/>
      <c r="S23" s="228"/>
      <c r="T23" s="228"/>
      <c r="U23" s="228"/>
      <c r="V23" s="228"/>
      <c r="W23" s="228"/>
      <c r="X23" s="228"/>
      <c r="Y23" s="228"/>
      <c r="Z23" s="228"/>
      <c r="AA23" s="228"/>
      <c r="AB23" s="231"/>
    </row>
    <row r="24" spans="1:44" ht="14.5" customHeight="1" x14ac:dyDescent="0.35">
      <c r="A24" s="258" t="s">
        <v>289</v>
      </c>
      <c r="B24" s="259"/>
      <c r="C24" s="259"/>
      <c r="D24" s="259"/>
      <c r="E24" s="259"/>
      <c r="F24" s="259"/>
      <c r="G24" s="259"/>
      <c r="H24" s="259"/>
      <c r="I24" s="259"/>
      <c r="J24" s="259"/>
      <c r="K24" s="259"/>
      <c r="L24" s="259"/>
      <c r="M24" s="259"/>
      <c r="N24" s="260"/>
      <c r="O24" s="230"/>
      <c r="P24" s="228"/>
      <c r="Q24" s="228"/>
      <c r="R24" s="228"/>
      <c r="S24" s="228"/>
      <c r="T24" s="228"/>
      <c r="U24" s="228"/>
      <c r="V24" s="228"/>
      <c r="W24" s="228"/>
      <c r="X24" s="228"/>
      <c r="Y24" s="228"/>
      <c r="Z24" s="228"/>
      <c r="AA24" s="228"/>
      <c r="AB24" s="231"/>
    </row>
    <row r="25" spans="1:44" ht="14.5" customHeight="1" x14ac:dyDescent="0.35">
      <c r="A25" s="264" t="s">
        <v>290</v>
      </c>
      <c r="B25" s="265"/>
      <c r="C25" s="265"/>
      <c r="D25" s="265"/>
      <c r="E25" s="265"/>
      <c r="F25" s="265"/>
      <c r="G25" s="265"/>
      <c r="H25" s="265"/>
      <c r="I25" s="265"/>
      <c r="J25" s="265"/>
      <c r="K25" s="265"/>
      <c r="L25" s="265"/>
      <c r="M25" s="265"/>
      <c r="N25" s="266"/>
      <c r="O25" s="261"/>
      <c r="P25" s="262"/>
      <c r="Q25" s="262"/>
      <c r="R25" s="262"/>
      <c r="S25" s="262"/>
      <c r="T25" s="262"/>
      <c r="U25" s="262"/>
      <c r="V25" s="262"/>
      <c r="W25" s="262"/>
      <c r="X25" s="262"/>
      <c r="Y25" s="262"/>
      <c r="Z25" s="262"/>
      <c r="AA25" s="262"/>
      <c r="AB25" s="263"/>
    </row>
    <row r="26" spans="1:44" x14ac:dyDescent="0.35">
      <c r="A26" s="243" t="s">
        <v>3</v>
      </c>
      <c r="B26" s="244"/>
      <c r="C26" s="244"/>
      <c r="D26" s="244"/>
      <c r="E26" s="244"/>
      <c r="F26" s="244"/>
      <c r="G26" s="244"/>
      <c r="H26" s="244"/>
      <c r="I26" s="244"/>
      <c r="J26" s="244"/>
      <c r="K26" s="244"/>
      <c r="L26" s="244"/>
      <c r="M26" s="244"/>
      <c r="N26" s="246"/>
      <c r="O26" s="247" t="s">
        <v>4</v>
      </c>
      <c r="P26" s="244"/>
      <c r="Q26" s="244"/>
      <c r="R26" s="244"/>
      <c r="S26" s="244"/>
      <c r="T26" s="244"/>
      <c r="U26" s="244"/>
      <c r="V26" s="244"/>
      <c r="W26" s="244"/>
      <c r="X26" s="244"/>
      <c r="Y26" s="244"/>
      <c r="Z26" s="244"/>
      <c r="AA26" s="244"/>
      <c r="AB26" s="245"/>
    </row>
    <row r="27" spans="1:44" s="3" customFormat="1" ht="14.5" customHeight="1" x14ac:dyDescent="0.35">
      <c r="A27" s="248" t="s">
        <v>155</v>
      </c>
      <c r="B27" s="249"/>
      <c r="C27" s="249"/>
      <c r="D27" s="249"/>
      <c r="E27" s="249"/>
      <c r="F27" s="249"/>
      <c r="G27" s="249"/>
      <c r="H27" s="249"/>
      <c r="I27" s="249"/>
      <c r="J27" s="249"/>
      <c r="K27" s="249"/>
      <c r="L27" s="249"/>
      <c r="M27" s="249"/>
      <c r="N27" s="250"/>
      <c r="O27" s="251"/>
      <c r="P27" s="252"/>
      <c r="Q27" s="252"/>
      <c r="R27" s="252"/>
      <c r="S27" s="252"/>
      <c r="T27" s="252"/>
      <c r="U27" s="252"/>
      <c r="V27" s="252"/>
      <c r="W27" s="252"/>
      <c r="X27" s="252"/>
      <c r="Y27" s="252"/>
      <c r="Z27" s="252"/>
      <c r="AA27" s="252"/>
      <c r="AB27" s="253"/>
    </row>
    <row r="28" spans="1:44" s="3" customFormat="1" ht="14.5" customHeight="1" x14ac:dyDescent="0.35">
      <c r="A28" s="105"/>
      <c r="B28" s="237" t="s">
        <v>130</v>
      </c>
      <c r="C28" s="238"/>
      <c r="D28" s="239"/>
      <c r="E28" s="240" t="s">
        <v>392</v>
      </c>
      <c r="F28" s="241"/>
      <c r="G28" s="241"/>
      <c r="H28" s="241"/>
      <c r="I28" s="241"/>
      <c r="J28" s="241"/>
      <c r="K28" s="241"/>
      <c r="L28" s="241"/>
      <c r="M28" s="242"/>
      <c r="N28" s="109"/>
      <c r="O28" s="225"/>
      <c r="P28" s="237" t="s">
        <v>130</v>
      </c>
      <c r="Q28" s="238"/>
      <c r="R28" s="239"/>
      <c r="S28" s="240"/>
      <c r="T28" s="241"/>
      <c r="U28" s="241"/>
      <c r="V28" s="241"/>
      <c r="W28" s="241"/>
      <c r="X28" s="241"/>
      <c r="Y28" s="241"/>
      <c r="Z28" s="241"/>
      <c r="AA28" s="242"/>
      <c r="AB28" s="222"/>
    </row>
    <row r="29" spans="1:44" s="3" customFormat="1" ht="28.75" customHeight="1" x14ac:dyDescent="0.35">
      <c r="A29" s="105"/>
      <c r="B29" s="237" t="s">
        <v>131</v>
      </c>
      <c r="C29" s="238"/>
      <c r="D29" s="239"/>
      <c r="E29" s="240" t="s">
        <v>393</v>
      </c>
      <c r="F29" s="241"/>
      <c r="G29" s="241"/>
      <c r="H29" s="241"/>
      <c r="I29" s="241"/>
      <c r="J29" s="241"/>
      <c r="K29" s="241"/>
      <c r="L29" s="241"/>
      <c r="M29" s="242"/>
      <c r="N29" s="109"/>
      <c r="O29" s="225"/>
      <c r="P29" s="237" t="s">
        <v>131</v>
      </c>
      <c r="Q29" s="238"/>
      <c r="R29" s="239"/>
      <c r="S29" s="240"/>
      <c r="T29" s="241"/>
      <c r="U29" s="241"/>
      <c r="V29" s="241"/>
      <c r="W29" s="241"/>
      <c r="X29" s="241"/>
      <c r="Y29" s="241"/>
      <c r="Z29" s="241"/>
      <c r="AA29" s="242"/>
      <c r="AB29" s="222"/>
    </row>
    <row r="30" spans="1:44" s="3" customFormat="1" ht="28.75" customHeight="1" x14ac:dyDescent="0.35">
      <c r="A30" s="105"/>
      <c r="B30" s="237" t="s">
        <v>132</v>
      </c>
      <c r="C30" s="238"/>
      <c r="D30" s="239"/>
      <c r="E30" s="240" t="s">
        <v>393</v>
      </c>
      <c r="F30" s="241"/>
      <c r="G30" s="241"/>
      <c r="H30" s="241"/>
      <c r="I30" s="241"/>
      <c r="J30" s="241"/>
      <c r="K30" s="241"/>
      <c r="L30" s="241"/>
      <c r="M30" s="242"/>
      <c r="N30" s="109"/>
      <c r="O30" s="225"/>
      <c r="P30" s="237" t="s">
        <v>132</v>
      </c>
      <c r="Q30" s="238"/>
      <c r="R30" s="239"/>
      <c r="S30" s="240"/>
      <c r="T30" s="241"/>
      <c r="U30" s="241"/>
      <c r="V30" s="241"/>
      <c r="W30" s="241"/>
      <c r="X30" s="241"/>
      <c r="Y30" s="241"/>
      <c r="Z30" s="241"/>
      <c r="AA30" s="242"/>
      <c r="AB30" s="222"/>
    </row>
    <row r="31" spans="1:44" s="3" customFormat="1" ht="28.75" customHeight="1" x14ac:dyDescent="0.35">
      <c r="A31" s="105"/>
      <c r="B31" s="237" t="s">
        <v>133</v>
      </c>
      <c r="C31" s="238"/>
      <c r="D31" s="239"/>
      <c r="E31" s="240" t="s">
        <v>393</v>
      </c>
      <c r="F31" s="241"/>
      <c r="G31" s="241"/>
      <c r="H31" s="241"/>
      <c r="I31" s="241"/>
      <c r="J31" s="241"/>
      <c r="K31" s="241"/>
      <c r="L31" s="241"/>
      <c r="M31" s="242"/>
      <c r="N31" s="109"/>
      <c r="O31" s="225"/>
      <c r="P31" s="237" t="s">
        <v>133</v>
      </c>
      <c r="Q31" s="238"/>
      <c r="R31" s="239"/>
      <c r="S31" s="240"/>
      <c r="T31" s="241"/>
      <c r="U31" s="241"/>
      <c r="V31" s="241"/>
      <c r="W31" s="241"/>
      <c r="X31" s="241"/>
      <c r="Y31" s="241"/>
      <c r="Z31" s="241"/>
      <c r="AA31" s="242"/>
      <c r="AB31" s="222"/>
    </row>
    <row r="32" spans="1:44" s="3" customFormat="1" ht="28.75" customHeight="1" x14ac:dyDescent="0.35">
      <c r="A32" s="105"/>
      <c r="B32" s="237" t="s">
        <v>134</v>
      </c>
      <c r="C32" s="238"/>
      <c r="D32" s="239"/>
      <c r="E32" s="240" t="s">
        <v>393</v>
      </c>
      <c r="F32" s="241"/>
      <c r="G32" s="241"/>
      <c r="H32" s="241"/>
      <c r="I32" s="241"/>
      <c r="J32" s="241"/>
      <c r="K32" s="241"/>
      <c r="L32" s="241"/>
      <c r="M32" s="242"/>
      <c r="N32" s="109"/>
      <c r="O32" s="225"/>
      <c r="P32" s="237" t="s">
        <v>134</v>
      </c>
      <c r="Q32" s="238"/>
      <c r="R32" s="239"/>
      <c r="S32" s="240"/>
      <c r="T32" s="241"/>
      <c r="U32" s="241"/>
      <c r="V32" s="241"/>
      <c r="W32" s="241"/>
      <c r="X32" s="241"/>
      <c r="Y32" s="241"/>
      <c r="Z32" s="241"/>
      <c r="AA32" s="242"/>
      <c r="AB32" s="222"/>
    </row>
    <row r="33" spans="1:29" s="3" customFormat="1" ht="28.75" customHeight="1" x14ac:dyDescent="0.35">
      <c r="A33" s="105"/>
      <c r="B33" s="237" t="s">
        <v>135</v>
      </c>
      <c r="C33" s="238"/>
      <c r="D33" s="239"/>
      <c r="E33" s="240" t="s">
        <v>393</v>
      </c>
      <c r="F33" s="241"/>
      <c r="G33" s="241"/>
      <c r="H33" s="241"/>
      <c r="I33" s="241"/>
      <c r="J33" s="241"/>
      <c r="K33" s="241"/>
      <c r="L33" s="241"/>
      <c r="M33" s="242"/>
      <c r="N33" s="109"/>
      <c r="O33" s="225"/>
      <c r="P33" s="237" t="s">
        <v>135</v>
      </c>
      <c r="Q33" s="238"/>
      <c r="R33" s="239"/>
      <c r="S33" s="240"/>
      <c r="T33" s="241"/>
      <c r="U33" s="241"/>
      <c r="V33" s="241"/>
      <c r="W33" s="241"/>
      <c r="X33" s="241"/>
      <c r="Y33" s="241"/>
      <c r="Z33" s="241"/>
      <c r="AA33" s="242"/>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243" t="s">
        <v>51</v>
      </c>
      <c r="B35" s="244"/>
      <c r="C35" s="244"/>
      <c r="D35" s="244"/>
      <c r="E35" s="244"/>
      <c r="F35" s="244"/>
      <c r="G35" s="244"/>
      <c r="H35" s="244"/>
      <c r="I35" s="244"/>
      <c r="J35" s="244"/>
      <c r="K35" s="244"/>
      <c r="L35" s="244"/>
      <c r="M35" s="244"/>
      <c r="N35" s="244"/>
      <c r="O35" s="244" t="s">
        <v>5</v>
      </c>
      <c r="P35" s="244"/>
      <c r="Q35" s="244"/>
      <c r="R35" s="244"/>
      <c r="S35" s="244"/>
      <c r="T35" s="244"/>
      <c r="U35" s="244"/>
      <c r="V35" s="244"/>
      <c r="W35" s="244"/>
      <c r="X35" s="244"/>
      <c r="Y35" s="244"/>
      <c r="Z35" s="244"/>
      <c r="AA35" s="244"/>
      <c r="AB35" s="245"/>
    </row>
    <row r="36" spans="1:29" ht="53.25" customHeight="1" x14ac:dyDescent="0.35">
      <c r="A36" s="227" t="s">
        <v>522</v>
      </c>
      <c r="B36" s="228"/>
      <c r="C36" s="228"/>
      <c r="D36" s="228"/>
      <c r="E36" s="228"/>
      <c r="F36" s="228"/>
      <c r="G36" s="228"/>
      <c r="H36" s="228"/>
      <c r="I36" s="228"/>
      <c r="J36" s="228"/>
      <c r="K36" s="228"/>
      <c r="L36" s="228"/>
      <c r="M36" s="228"/>
      <c r="N36" s="229"/>
      <c r="O36" s="230"/>
      <c r="P36" s="228"/>
      <c r="Q36" s="228"/>
      <c r="R36" s="228"/>
      <c r="S36" s="228"/>
      <c r="T36" s="228"/>
      <c r="U36" s="228"/>
      <c r="V36" s="228"/>
      <c r="W36" s="228"/>
      <c r="X36" s="228"/>
      <c r="Y36" s="228"/>
      <c r="Z36" s="228"/>
      <c r="AA36" s="228"/>
      <c r="AB36" s="231"/>
    </row>
    <row r="37" spans="1:29" x14ac:dyDescent="0.35">
      <c r="A37" s="232" t="s">
        <v>10</v>
      </c>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4"/>
    </row>
    <row r="38" spans="1:29" ht="14.5" customHeight="1" x14ac:dyDescent="0.35">
      <c r="A38" s="214" t="s">
        <v>52</v>
      </c>
      <c r="B38" s="215"/>
      <c r="C38" s="215"/>
      <c r="D38" s="215"/>
      <c r="E38" s="215"/>
      <c r="F38" s="215"/>
      <c r="G38" s="215"/>
      <c r="H38" s="215"/>
      <c r="I38" s="215"/>
      <c r="J38" s="215"/>
      <c r="K38" s="216" t="s">
        <v>525</v>
      </c>
      <c r="L38" s="216"/>
      <c r="M38" s="216"/>
      <c r="N38" s="216"/>
      <c r="O38" s="216"/>
      <c r="P38" s="216"/>
      <c r="Q38" s="216"/>
      <c r="R38" s="216"/>
      <c r="S38" s="216"/>
      <c r="T38" s="216"/>
      <c r="U38" s="216"/>
      <c r="V38" s="216"/>
      <c r="W38" s="216"/>
      <c r="X38" s="216"/>
      <c r="Y38" s="216"/>
      <c r="Z38" s="216"/>
      <c r="AA38" s="216"/>
      <c r="AB38" s="217"/>
      <c r="AC38" s="1"/>
    </row>
    <row r="39" spans="1:29" x14ac:dyDescent="0.35">
      <c r="A39" s="214" t="s">
        <v>120</v>
      </c>
      <c r="B39" s="215"/>
      <c r="C39" s="215"/>
      <c r="D39" s="215"/>
      <c r="E39" s="215"/>
      <c r="F39" s="215"/>
      <c r="G39" s="215"/>
      <c r="H39" s="215"/>
      <c r="I39" s="215"/>
      <c r="J39" s="215"/>
      <c r="K39" s="235" t="s">
        <v>518</v>
      </c>
      <c r="L39" s="235"/>
      <c r="M39" s="235"/>
      <c r="N39" s="235"/>
      <c r="O39" s="235"/>
      <c r="P39" s="235"/>
      <c r="Q39" s="235"/>
      <c r="R39" s="235"/>
      <c r="S39" s="235"/>
      <c r="T39" s="235"/>
      <c r="U39" s="235"/>
      <c r="V39" s="235"/>
      <c r="W39" s="235"/>
      <c r="X39" s="235"/>
      <c r="Y39" s="235"/>
      <c r="Z39" s="235"/>
      <c r="AA39" s="235"/>
      <c r="AB39" s="236"/>
      <c r="AC39" s="1"/>
    </row>
    <row r="40" spans="1:29" ht="30.5" customHeight="1" x14ac:dyDescent="0.35">
      <c r="A40" s="214" t="s">
        <v>11</v>
      </c>
      <c r="B40" s="215"/>
      <c r="C40" s="215"/>
      <c r="D40" s="215"/>
      <c r="E40" s="215"/>
      <c r="F40" s="215"/>
      <c r="G40" s="215"/>
      <c r="H40" s="215"/>
      <c r="I40" s="215"/>
      <c r="J40" s="215"/>
      <c r="K40" s="216" t="s">
        <v>521</v>
      </c>
      <c r="L40" s="216"/>
      <c r="M40" s="216"/>
      <c r="N40" s="216"/>
      <c r="O40" s="216"/>
      <c r="P40" s="216"/>
      <c r="Q40" s="216"/>
      <c r="R40" s="216"/>
      <c r="S40" s="216"/>
      <c r="T40" s="216"/>
      <c r="U40" s="216"/>
      <c r="V40" s="216"/>
      <c r="W40" s="216"/>
      <c r="X40" s="216"/>
      <c r="Y40" s="216"/>
      <c r="Z40" s="216"/>
      <c r="AA40" s="216"/>
      <c r="AB40" s="217"/>
      <c r="AC40" s="1"/>
    </row>
    <row r="41" spans="1:29" ht="15" customHeight="1" thickBot="1" x14ac:dyDescent="0.4">
      <c r="A41" s="218" t="s">
        <v>12</v>
      </c>
      <c r="B41" s="219"/>
      <c r="C41" s="219"/>
      <c r="D41" s="219"/>
      <c r="E41" s="219"/>
      <c r="F41" s="219"/>
      <c r="G41" s="219"/>
      <c r="H41" s="219"/>
      <c r="I41" s="219"/>
      <c r="J41" s="219"/>
      <c r="K41" s="220" t="s">
        <v>519</v>
      </c>
      <c r="L41" s="220"/>
      <c r="M41" s="220"/>
      <c r="N41" s="220"/>
      <c r="O41" s="220"/>
      <c r="P41" s="220"/>
      <c r="Q41" s="220"/>
      <c r="R41" s="220"/>
      <c r="S41" s="220"/>
      <c r="T41" s="220"/>
      <c r="U41" s="220"/>
      <c r="V41" s="220"/>
      <c r="W41" s="220"/>
      <c r="X41" s="220"/>
      <c r="Y41" s="220"/>
      <c r="Z41" s="220"/>
      <c r="AA41" s="220"/>
      <c r="AB41" s="221"/>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P28:R28"/>
    <mergeCell ref="S28:AA28"/>
    <mergeCell ref="B29:D29"/>
    <mergeCell ref="E29:M29"/>
    <mergeCell ref="P29:R29"/>
    <mergeCell ref="S29:AA29"/>
    <mergeCell ref="B30:D30"/>
    <mergeCell ref="E30:M30"/>
    <mergeCell ref="P30:R30"/>
    <mergeCell ref="S30:AA30"/>
    <mergeCell ref="P33:R33"/>
    <mergeCell ref="S33:AA33"/>
    <mergeCell ref="A35:N35"/>
    <mergeCell ref="O35:AB35"/>
    <mergeCell ref="B31:D31"/>
    <mergeCell ref="E31:M31"/>
    <mergeCell ref="P31:R31"/>
    <mergeCell ref="S31:AA31"/>
    <mergeCell ref="B32:D32"/>
    <mergeCell ref="E32:M32"/>
    <mergeCell ref="P32:R32"/>
    <mergeCell ref="S32:AA32"/>
    <mergeCell ref="A40:J40"/>
    <mergeCell ref="K40:AB40"/>
    <mergeCell ref="A41:J41"/>
    <mergeCell ref="K41:AB41"/>
    <mergeCell ref="AB28:AB33"/>
    <mergeCell ref="P34:AB34"/>
    <mergeCell ref="O28:O34"/>
    <mergeCell ref="A36:N36"/>
    <mergeCell ref="O36:AB36"/>
    <mergeCell ref="A37:AB37"/>
    <mergeCell ref="A38:J38"/>
    <mergeCell ref="K38:AB38"/>
    <mergeCell ref="A39:J39"/>
    <mergeCell ref="K39:AB39"/>
    <mergeCell ref="B33:D33"/>
    <mergeCell ref="E33:M33"/>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2" manualBreakCount="2">
    <brk id="11" max="27" man="1"/>
    <brk id="25" max="2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7">
    <tabColor rgb="FFE26B0A"/>
  </sheetPr>
  <dimension ref="A1:AR41"/>
  <sheetViews>
    <sheetView view="pageBreakPreview" zoomScale="90" zoomScaleNormal="100" zoomScaleSheetLayoutView="90" workbookViewId="0">
      <selection activeCell="A4" sqref="A4:W5"/>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282" t="str">
        <f ca="1">VLOOKUP(AC2,Sommaire!B4:C96,2,"faux")</f>
        <v>AXE A : Bâtiments</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4"/>
      <c r="AC2" s="76" t="str">
        <f ca="1">MID(AA4,1,1)</f>
        <v>A</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Viser une performance énergétique exemplaire des bâtiments publics</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A.2</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289" t="s">
        <v>6</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1"/>
    </row>
    <row r="8" spans="1:29" ht="160.5" customHeight="1" x14ac:dyDescent="0.35">
      <c r="A8" s="300" t="s">
        <v>374</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1"/>
    </row>
    <row r="10" spans="1:29" ht="110.4" customHeight="1" x14ac:dyDescent="0.35">
      <c r="A10" s="330" t="s">
        <v>430</v>
      </c>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2"/>
      <c r="AC10" s="21"/>
    </row>
    <row r="11" spans="1:29" ht="240.5" customHeight="1" x14ac:dyDescent="0.35">
      <c r="A11" s="333"/>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2"/>
      <c r="AC11" s="21"/>
    </row>
    <row r="12" spans="1:29" x14ac:dyDescent="0.35">
      <c r="A12" s="289" t="s">
        <v>1</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1"/>
    </row>
    <row r="13" spans="1:29" x14ac:dyDescent="0.35">
      <c r="A13" s="267" t="s">
        <v>48</v>
      </c>
      <c r="B13" s="268"/>
      <c r="C13" s="268"/>
      <c r="D13" s="268"/>
      <c r="E13" s="268"/>
      <c r="F13" s="268"/>
      <c r="G13" s="268"/>
      <c r="H13" s="268"/>
      <c r="I13" s="268"/>
      <c r="J13" s="268"/>
      <c r="K13" s="268"/>
      <c r="L13" s="268"/>
      <c r="M13" s="268"/>
      <c r="N13" s="268"/>
      <c r="O13" s="268" t="s">
        <v>49</v>
      </c>
      <c r="P13" s="268"/>
      <c r="Q13" s="268"/>
      <c r="R13" s="268"/>
      <c r="S13" s="268"/>
      <c r="T13" s="268"/>
      <c r="U13" s="268"/>
      <c r="V13" s="268"/>
      <c r="W13" s="268"/>
      <c r="X13" s="268"/>
      <c r="Y13" s="268"/>
      <c r="Z13" s="268"/>
      <c r="AA13" s="268"/>
      <c r="AB13" s="269"/>
    </row>
    <row r="14" spans="1:29" s="3" customFormat="1" ht="45.65" customHeight="1" x14ac:dyDescent="0.35">
      <c r="A14" s="271" t="s">
        <v>293</v>
      </c>
      <c r="B14" s="272"/>
      <c r="C14" s="272"/>
      <c r="D14" s="272"/>
      <c r="E14" s="272"/>
      <c r="F14" s="272"/>
      <c r="G14" s="272"/>
      <c r="H14" s="272"/>
      <c r="I14" s="272"/>
      <c r="J14" s="272"/>
      <c r="K14" s="272"/>
      <c r="L14" s="272"/>
      <c r="M14" s="272"/>
      <c r="N14" s="273"/>
      <c r="O14" s="274" t="s">
        <v>299</v>
      </c>
      <c r="P14" s="272"/>
      <c r="Q14" s="272"/>
      <c r="R14" s="272"/>
      <c r="S14" s="272"/>
      <c r="T14" s="272"/>
      <c r="U14" s="272"/>
      <c r="V14" s="272"/>
      <c r="W14" s="272"/>
      <c r="X14" s="272"/>
      <c r="Y14" s="272"/>
      <c r="Z14" s="272"/>
      <c r="AA14" s="272"/>
      <c r="AB14" s="275"/>
    </row>
    <row r="15" spans="1:29" x14ac:dyDescent="0.35">
      <c r="A15" s="267" t="s">
        <v>191</v>
      </c>
      <c r="B15" s="268"/>
      <c r="C15" s="268"/>
      <c r="D15" s="268"/>
      <c r="E15" s="268"/>
      <c r="F15" s="268"/>
      <c r="G15" s="268"/>
      <c r="H15" s="268"/>
      <c r="I15" s="268"/>
      <c r="J15" s="268"/>
      <c r="K15" s="268"/>
      <c r="L15" s="268"/>
      <c r="M15" s="268"/>
      <c r="N15" s="268"/>
      <c r="O15" s="268" t="s">
        <v>64</v>
      </c>
      <c r="P15" s="268"/>
      <c r="Q15" s="268"/>
      <c r="R15" s="268"/>
      <c r="S15" s="268"/>
      <c r="T15" s="268"/>
      <c r="U15" s="268"/>
      <c r="V15" s="268"/>
      <c r="W15" s="268"/>
      <c r="X15" s="268"/>
      <c r="Y15" s="268"/>
      <c r="Z15" s="268"/>
      <c r="AA15" s="268"/>
      <c r="AB15" s="269"/>
    </row>
    <row r="16" spans="1:29" ht="30" customHeight="1" x14ac:dyDescent="0.35">
      <c r="A16" s="324" t="s">
        <v>297</v>
      </c>
      <c r="B16" s="325"/>
      <c r="C16" s="325"/>
      <c r="D16" s="325"/>
      <c r="E16" s="325"/>
      <c r="F16" s="325"/>
      <c r="G16" s="325"/>
      <c r="H16" s="325"/>
      <c r="I16" s="325"/>
      <c r="J16" s="325"/>
      <c r="K16" s="325"/>
      <c r="L16" s="325"/>
      <c r="M16" s="325"/>
      <c r="N16" s="325"/>
      <c r="O16" s="276" t="s">
        <v>298</v>
      </c>
      <c r="P16" s="255"/>
      <c r="Q16" s="255"/>
      <c r="R16" s="255"/>
      <c r="S16" s="255"/>
      <c r="T16" s="255"/>
      <c r="U16" s="255"/>
      <c r="V16" s="255"/>
      <c r="W16" s="255"/>
      <c r="X16" s="255"/>
      <c r="Y16" s="255"/>
      <c r="Z16" s="255"/>
      <c r="AA16" s="255"/>
      <c r="AB16" s="277"/>
    </row>
    <row r="17" spans="1:44" x14ac:dyDescent="0.35">
      <c r="A17" s="267" t="s">
        <v>63</v>
      </c>
      <c r="B17" s="268"/>
      <c r="C17" s="268"/>
      <c r="D17" s="268"/>
      <c r="E17" s="268"/>
      <c r="F17" s="268"/>
      <c r="G17" s="268"/>
      <c r="H17" s="268"/>
      <c r="I17" s="268"/>
      <c r="J17" s="268"/>
      <c r="K17" s="268"/>
      <c r="L17" s="268"/>
      <c r="M17" s="268"/>
      <c r="N17" s="268"/>
      <c r="O17" s="268" t="s">
        <v>144</v>
      </c>
      <c r="P17" s="268"/>
      <c r="Q17" s="268"/>
      <c r="R17" s="268"/>
      <c r="S17" s="268"/>
      <c r="T17" s="268"/>
      <c r="U17" s="268"/>
      <c r="V17" s="268"/>
      <c r="W17" s="268"/>
      <c r="X17" s="268"/>
      <c r="Y17" s="268"/>
      <c r="Z17" s="268"/>
      <c r="AA17" s="268"/>
      <c r="AB17" s="269"/>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267" t="s">
        <v>229</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9"/>
    </row>
    <row r="20" spans="1:44" x14ac:dyDescent="0.35">
      <c r="A20" s="254" t="s">
        <v>308</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289" t="s">
        <v>2</v>
      </c>
      <c r="B21" s="290"/>
      <c r="C21" s="290"/>
      <c r="D21" s="290"/>
      <c r="E21" s="290"/>
      <c r="F21" s="290"/>
      <c r="G21" s="290"/>
      <c r="H21" s="290"/>
      <c r="I21" s="290"/>
      <c r="J21" s="290"/>
      <c r="K21" s="290"/>
      <c r="L21" s="290"/>
      <c r="M21" s="290"/>
      <c r="N21" s="316"/>
      <c r="O21" s="290" t="s">
        <v>50</v>
      </c>
      <c r="P21" s="290"/>
      <c r="Q21" s="290"/>
      <c r="R21" s="290"/>
      <c r="S21" s="290"/>
      <c r="T21" s="290"/>
      <c r="U21" s="290"/>
      <c r="V21" s="290"/>
      <c r="W21" s="290"/>
      <c r="X21" s="290"/>
      <c r="Y21" s="290"/>
      <c r="Z21" s="290"/>
      <c r="AA21" s="290"/>
      <c r="AB21" s="291"/>
    </row>
    <row r="22" spans="1:44" x14ac:dyDescent="0.35">
      <c r="A22" s="258" t="s">
        <v>294</v>
      </c>
      <c r="B22" s="249"/>
      <c r="C22" s="249"/>
      <c r="D22" s="249"/>
      <c r="E22" s="249"/>
      <c r="F22" s="249"/>
      <c r="G22" s="249"/>
      <c r="H22" s="249"/>
      <c r="I22" s="249"/>
      <c r="J22" s="249"/>
      <c r="K22" s="249"/>
      <c r="L22" s="249"/>
      <c r="M22" s="249"/>
      <c r="N22" s="250"/>
      <c r="O22" s="302" t="s">
        <v>301</v>
      </c>
      <c r="P22" s="317"/>
      <c r="Q22" s="317"/>
      <c r="R22" s="317"/>
      <c r="S22" s="317"/>
      <c r="T22" s="317"/>
      <c r="U22" s="317"/>
      <c r="V22" s="317"/>
      <c r="W22" s="317"/>
      <c r="X22" s="317"/>
      <c r="Y22" s="317"/>
      <c r="Z22" s="317"/>
      <c r="AA22" s="317"/>
      <c r="AB22" s="318"/>
      <c r="AR22" s="92"/>
    </row>
    <row r="23" spans="1:44" x14ac:dyDescent="0.35">
      <c r="A23" s="258" t="s">
        <v>295</v>
      </c>
      <c r="B23" s="249"/>
      <c r="C23" s="249"/>
      <c r="D23" s="249"/>
      <c r="E23" s="249"/>
      <c r="F23" s="249"/>
      <c r="G23" s="249"/>
      <c r="H23" s="249"/>
      <c r="I23" s="249"/>
      <c r="J23" s="249"/>
      <c r="K23" s="249"/>
      <c r="L23" s="249"/>
      <c r="M23" s="249"/>
      <c r="N23" s="250"/>
      <c r="O23" s="302"/>
      <c r="P23" s="317"/>
      <c r="Q23" s="317"/>
      <c r="R23" s="317"/>
      <c r="S23" s="317"/>
      <c r="T23" s="317"/>
      <c r="U23" s="317"/>
      <c r="V23" s="317"/>
      <c r="W23" s="317"/>
      <c r="X23" s="317"/>
      <c r="Y23" s="317"/>
      <c r="Z23" s="317"/>
      <c r="AA23" s="317"/>
      <c r="AB23" s="318"/>
    </row>
    <row r="24" spans="1:44" x14ac:dyDescent="0.35">
      <c r="A24" s="258" t="s">
        <v>194</v>
      </c>
      <c r="B24" s="249"/>
      <c r="C24" s="249"/>
      <c r="D24" s="249"/>
      <c r="E24" s="249"/>
      <c r="F24" s="249"/>
      <c r="G24" s="249"/>
      <c r="H24" s="249"/>
      <c r="I24" s="249"/>
      <c r="J24" s="249"/>
      <c r="K24" s="249"/>
      <c r="L24" s="249"/>
      <c r="M24" s="249"/>
      <c r="N24" s="250"/>
      <c r="O24" s="302"/>
      <c r="P24" s="317"/>
      <c r="Q24" s="317"/>
      <c r="R24" s="317"/>
      <c r="S24" s="317"/>
      <c r="T24" s="317"/>
      <c r="U24" s="317"/>
      <c r="V24" s="317"/>
      <c r="W24" s="317"/>
      <c r="X24" s="317"/>
      <c r="Y24" s="317"/>
      <c r="Z24" s="317"/>
      <c r="AA24" s="317"/>
      <c r="AB24" s="318"/>
    </row>
    <row r="25" spans="1:44" x14ac:dyDescent="0.35">
      <c r="A25" s="258" t="s">
        <v>300</v>
      </c>
      <c r="B25" s="249"/>
      <c r="C25" s="249"/>
      <c r="D25" s="249"/>
      <c r="E25" s="249"/>
      <c r="F25" s="249"/>
      <c r="G25" s="249"/>
      <c r="H25" s="249"/>
      <c r="I25" s="249"/>
      <c r="J25" s="249"/>
      <c r="K25" s="249"/>
      <c r="L25" s="249"/>
      <c r="M25" s="249"/>
      <c r="N25" s="250"/>
      <c r="O25" s="319"/>
      <c r="P25" s="320"/>
      <c r="Q25" s="320"/>
      <c r="R25" s="320"/>
      <c r="S25" s="320"/>
      <c r="T25" s="320"/>
      <c r="U25" s="320"/>
      <c r="V25" s="320"/>
      <c r="W25" s="320"/>
      <c r="X25" s="320"/>
      <c r="Y25" s="320"/>
      <c r="Z25" s="320"/>
      <c r="AA25" s="320"/>
      <c r="AB25" s="321"/>
    </row>
    <row r="26" spans="1:44" x14ac:dyDescent="0.35">
      <c r="A26" s="243" t="s">
        <v>3</v>
      </c>
      <c r="B26" s="244"/>
      <c r="C26" s="244"/>
      <c r="D26" s="244"/>
      <c r="E26" s="244"/>
      <c r="F26" s="244"/>
      <c r="G26" s="244"/>
      <c r="H26" s="244"/>
      <c r="I26" s="244"/>
      <c r="J26" s="244"/>
      <c r="K26" s="244"/>
      <c r="L26" s="244"/>
      <c r="M26" s="244"/>
      <c r="N26" s="246"/>
      <c r="O26" s="247" t="s">
        <v>4</v>
      </c>
      <c r="P26" s="244"/>
      <c r="Q26" s="244"/>
      <c r="R26" s="244"/>
      <c r="S26" s="244"/>
      <c r="T26" s="244"/>
      <c r="U26" s="244"/>
      <c r="V26" s="244"/>
      <c r="W26" s="244"/>
      <c r="X26" s="244"/>
      <c r="Y26" s="244"/>
      <c r="Z26" s="244"/>
      <c r="AA26" s="244"/>
      <c r="AB26" s="245"/>
    </row>
    <row r="27" spans="1:44" s="3" customFormat="1" x14ac:dyDescent="0.35">
      <c r="A27" s="315" t="s">
        <v>158</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ht="14.4" customHeight="1" x14ac:dyDescent="0.35">
      <c r="A28" s="105"/>
      <c r="B28" s="309" t="s">
        <v>130</v>
      </c>
      <c r="C28" s="310"/>
      <c r="D28" s="311"/>
      <c r="E28" s="240" t="s">
        <v>195</v>
      </c>
      <c r="F28" s="241"/>
      <c r="G28" s="241"/>
      <c r="H28" s="241"/>
      <c r="I28" s="241"/>
      <c r="J28" s="241"/>
      <c r="K28" s="241"/>
      <c r="L28" s="241"/>
      <c r="M28" s="242"/>
      <c r="N28" s="109"/>
      <c r="O28" s="110"/>
      <c r="P28" s="312" t="s">
        <v>130</v>
      </c>
      <c r="Q28" s="313"/>
      <c r="R28" s="314"/>
      <c r="S28" s="306"/>
      <c r="T28" s="307"/>
      <c r="U28" s="307"/>
      <c r="V28" s="307"/>
      <c r="W28" s="307"/>
      <c r="X28" s="307"/>
      <c r="Y28" s="307"/>
      <c r="Z28" s="307"/>
      <c r="AA28" s="308"/>
      <c r="AB28" s="111"/>
    </row>
    <row r="29" spans="1:44" s="3" customFormat="1" x14ac:dyDescent="0.35">
      <c r="A29" s="105"/>
      <c r="B29" s="309" t="s">
        <v>131</v>
      </c>
      <c r="C29" s="310"/>
      <c r="D29" s="311"/>
      <c r="E29" s="240" t="s">
        <v>296</v>
      </c>
      <c r="F29" s="241"/>
      <c r="G29" s="241"/>
      <c r="H29" s="241"/>
      <c r="I29" s="241"/>
      <c r="J29" s="241"/>
      <c r="K29" s="241"/>
      <c r="L29" s="241"/>
      <c r="M29" s="242"/>
      <c r="N29" s="109"/>
      <c r="O29" s="110"/>
      <c r="P29" s="312" t="s">
        <v>131</v>
      </c>
      <c r="Q29" s="313"/>
      <c r="R29" s="314"/>
      <c r="S29" s="306"/>
      <c r="T29" s="307"/>
      <c r="U29" s="307"/>
      <c r="V29" s="307"/>
      <c r="W29" s="307"/>
      <c r="X29" s="307"/>
      <c r="Y29" s="307"/>
      <c r="Z29" s="307"/>
      <c r="AA29" s="308"/>
      <c r="AB29" s="111"/>
    </row>
    <row r="30" spans="1:44" s="3" customFormat="1" x14ac:dyDescent="0.35">
      <c r="A30" s="105"/>
      <c r="B30" s="309" t="s">
        <v>132</v>
      </c>
      <c r="C30" s="310"/>
      <c r="D30" s="311"/>
      <c r="E30" s="240" t="s">
        <v>296</v>
      </c>
      <c r="F30" s="241"/>
      <c r="G30" s="241"/>
      <c r="H30" s="241"/>
      <c r="I30" s="241"/>
      <c r="J30" s="241"/>
      <c r="K30" s="241"/>
      <c r="L30" s="241"/>
      <c r="M30" s="242"/>
      <c r="N30" s="109"/>
      <c r="O30" s="110"/>
      <c r="P30" s="312" t="s">
        <v>132</v>
      </c>
      <c r="Q30" s="313"/>
      <c r="R30" s="314"/>
      <c r="S30" s="306"/>
      <c r="T30" s="307"/>
      <c r="U30" s="307"/>
      <c r="V30" s="307"/>
      <c r="W30" s="307"/>
      <c r="X30" s="307"/>
      <c r="Y30" s="307"/>
      <c r="Z30" s="307"/>
      <c r="AA30" s="308"/>
      <c r="AB30" s="111"/>
    </row>
    <row r="31" spans="1:44" s="3" customFormat="1" x14ac:dyDescent="0.35">
      <c r="A31" s="105"/>
      <c r="B31" s="309" t="s">
        <v>133</v>
      </c>
      <c r="C31" s="310"/>
      <c r="D31" s="311"/>
      <c r="E31" s="240" t="s">
        <v>196</v>
      </c>
      <c r="F31" s="241"/>
      <c r="G31" s="241"/>
      <c r="H31" s="241"/>
      <c r="I31" s="241"/>
      <c r="J31" s="241"/>
      <c r="K31" s="241"/>
      <c r="L31" s="241"/>
      <c r="M31" s="242"/>
      <c r="N31" s="109"/>
      <c r="O31" s="110"/>
      <c r="P31" s="312" t="s">
        <v>133</v>
      </c>
      <c r="Q31" s="313"/>
      <c r="R31" s="314"/>
      <c r="S31" s="306"/>
      <c r="T31" s="307"/>
      <c r="U31" s="307"/>
      <c r="V31" s="307"/>
      <c r="W31" s="307"/>
      <c r="X31" s="307"/>
      <c r="Y31" s="307"/>
      <c r="Z31" s="307"/>
      <c r="AA31" s="308"/>
      <c r="AB31" s="111"/>
    </row>
    <row r="32" spans="1:44" s="3" customFormat="1" x14ac:dyDescent="0.35">
      <c r="A32" s="105"/>
      <c r="B32" s="309" t="s">
        <v>134</v>
      </c>
      <c r="C32" s="310"/>
      <c r="D32" s="311"/>
      <c r="E32" s="240" t="s">
        <v>196</v>
      </c>
      <c r="F32" s="241"/>
      <c r="G32" s="241"/>
      <c r="H32" s="241"/>
      <c r="I32" s="241"/>
      <c r="J32" s="241"/>
      <c r="K32" s="241"/>
      <c r="L32" s="241"/>
      <c r="M32" s="242"/>
      <c r="N32" s="109"/>
      <c r="O32" s="110"/>
      <c r="P32" s="312" t="s">
        <v>134</v>
      </c>
      <c r="Q32" s="313"/>
      <c r="R32" s="314"/>
      <c r="S32" s="306"/>
      <c r="T32" s="307"/>
      <c r="U32" s="307"/>
      <c r="V32" s="307"/>
      <c r="W32" s="307"/>
      <c r="X32" s="307"/>
      <c r="Y32" s="307"/>
      <c r="Z32" s="307"/>
      <c r="AA32" s="308"/>
      <c r="AB32" s="111"/>
    </row>
    <row r="33" spans="1:29" s="3" customFormat="1" x14ac:dyDescent="0.35">
      <c r="A33" s="105"/>
      <c r="B33" s="237" t="s">
        <v>135</v>
      </c>
      <c r="C33" s="238"/>
      <c r="D33" s="239"/>
      <c r="E33" s="240" t="s">
        <v>196</v>
      </c>
      <c r="F33" s="241"/>
      <c r="G33" s="241"/>
      <c r="H33" s="241"/>
      <c r="I33" s="241"/>
      <c r="J33" s="241"/>
      <c r="K33" s="241"/>
      <c r="L33" s="241"/>
      <c r="M33" s="242"/>
      <c r="N33" s="109"/>
      <c r="O33" s="110"/>
      <c r="P33" s="303" t="s">
        <v>135</v>
      </c>
      <c r="Q33" s="304"/>
      <c r="R33" s="305"/>
      <c r="S33" s="306"/>
      <c r="T33" s="307"/>
      <c r="U33" s="307"/>
      <c r="V33" s="307"/>
      <c r="W33" s="307"/>
      <c r="X33" s="307"/>
      <c r="Y33" s="307"/>
      <c r="Z33" s="307"/>
      <c r="AA33" s="308"/>
      <c r="AB33" s="111"/>
    </row>
    <row r="34" spans="1:29" s="3" customFormat="1" x14ac:dyDescent="0.35">
      <c r="A34" s="106"/>
      <c r="B34" s="107"/>
      <c r="C34" s="107"/>
      <c r="D34" s="107"/>
      <c r="E34" s="107"/>
      <c r="F34" s="107"/>
      <c r="G34" s="107"/>
      <c r="H34" s="107"/>
      <c r="I34" s="107"/>
      <c r="J34" s="107"/>
      <c r="K34" s="107"/>
      <c r="L34" s="107"/>
      <c r="M34" s="107"/>
      <c r="N34" s="108"/>
      <c r="O34" s="112"/>
      <c r="P34" s="107"/>
      <c r="Q34" s="107"/>
      <c r="R34" s="107"/>
      <c r="S34" s="107"/>
      <c r="T34" s="107"/>
      <c r="U34" s="107"/>
      <c r="V34" s="107"/>
      <c r="W34" s="107"/>
      <c r="X34" s="107"/>
      <c r="Y34" s="107"/>
      <c r="Z34" s="107"/>
      <c r="AA34" s="107"/>
      <c r="AB34" s="113"/>
    </row>
    <row r="35" spans="1:29" x14ac:dyDescent="0.35">
      <c r="A35" s="289" t="s">
        <v>51</v>
      </c>
      <c r="B35" s="290"/>
      <c r="C35" s="290"/>
      <c r="D35" s="290"/>
      <c r="E35" s="290"/>
      <c r="F35" s="290"/>
      <c r="G35" s="290"/>
      <c r="H35" s="290"/>
      <c r="I35" s="290"/>
      <c r="J35" s="290"/>
      <c r="K35" s="290"/>
      <c r="L35" s="290"/>
      <c r="M35" s="290"/>
      <c r="N35" s="290"/>
      <c r="O35" s="290" t="s">
        <v>5</v>
      </c>
      <c r="P35" s="290"/>
      <c r="Q35" s="290"/>
      <c r="R35" s="290"/>
      <c r="S35" s="290"/>
      <c r="T35" s="290"/>
      <c r="U35" s="290"/>
      <c r="V35" s="290"/>
      <c r="W35" s="290"/>
      <c r="X35" s="290"/>
      <c r="Y35" s="290"/>
      <c r="Z35" s="290"/>
      <c r="AA35" s="290"/>
      <c r="AB35" s="291"/>
    </row>
    <row r="36" spans="1:29" ht="104" customHeight="1" x14ac:dyDescent="0.35">
      <c r="A36" s="300" t="s">
        <v>433</v>
      </c>
      <c r="B36" s="252"/>
      <c r="C36" s="252"/>
      <c r="D36" s="252"/>
      <c r="E36" s="252"/>
      <c r="F36" s="252"/>
      <c r="G36" s="252"/>
      <c r="H36" s="252"/>
      <c r="I36" s="252"/>
      <c r="J36" s="252"/>
      <c r="K36" s="252"/>
      <c r="L36" s="252"/>
      <c r="M36" s="252"/>
      <c r="N36" s="301"/>
      <c r="O36" s="302" t="s">
        <v>431</v>
      </c>
      <c r="P36" s="252"/>
      <c r="Q36" s="252"/>
      <c r="R36" s="252"/>
      <c r="S36" s="252"/>
      <c r="T36" s="252"/>
      <c r="U36" s="252"/>
      <c r="V36" s="252"/>
      <c r="W36" s="252"/>
      <c r="X36" s="252"/>
      <c r="Y36" s="252"/>
      <c r="Z36" s="252"/>
      <c r="AA36" s="252"/>
      <c r="AB36" s="253"/>
    </row>
    <row r="37" spans="1:29" x14ac:dyDescent="0.35">
      <c r="A37" s="289" t="s">
        <v>10</v>
      </c>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1"/>
    </row>
    <row r="38" spans="1:29" ht="33" customHeight="1" x14ac:dyDescent="0.35">
      <c r="A38" s="214" t="s">
        <v>52</v>
      </c>
      <c r="B38" s="215"/>
      <c r="C38" s="215"/>
      <c r="D38" s="215"/>
      <c r="E38" s="215"/>
      <c r="F38" s="215"/>
      <c r="G38" s="215"/>
      <c r="H38" s="215"/>
      <c r="I38" s="215"/>
      <c r="J38" s="215"/>
      <c r="K38" s="216" t="s">
        <v>509</v>
      </c>
      <c r="L38" s="296"/>
      <c r="M38" s="296"/>
      <c r="N38" s="296"/>
      <c r="O38" s="296"/>
      <c r="P38" s="296"/>
      <c r="Q38" s="296"/>
      <c r="R38" s="296"/>
      <c r="S38" s="296"/>
      <c r="T38" s="296"/>
      <c r="U38" s="296"/>
      <c r="V38" s="296"/>
      <c r="W38" s="296"/>
      <c r="X38" s="296"/>
      <c r="Y38" s="296"/>
      <c r="Z38" s="296"/>
      <c r="AA38" s="296"/>
      <c r="AB38" s="297"/>
      <c r="AC38" s="1"/>
    </row>
    <row r="39" spans="1:29" x14ac:dyDescent="0.35">
      <c r="A39" s="214" t="s">
        <v>120</v>
      </c>
      <c r="B39" s="215"/>
      <c r="C39" s="215"/>
      <c r="D39" s="215"/>
      <c r="E39" s="215"/>
      <c r="F39" s="215"/>
      <c r="G39" s="215"/>
      <c r="H39" s="215"/>
      <c r="I39" s="215"/>
      <c r="J39" s="215"/>
      <c r="K39" s="235" t="s">
        <v>432</v>
      </c>
      <c r="L39" s="235"/>
      <c r="M39" s="235"/>
      <c r="N39" s="235"/>
      <c r="O39" s="235"/>
      <c r="P39" s="235"/>
      <c r="Q39" s="235"/>
      <c r="R39" s="235"/>
      <c r="S39" s="235"/>
      <c r="T39" s="235"/>
      <c r="U39" s="235"/>
      <c r="V39" s="235"/>
      <c r="W39" s="235"/>
      <c r="X39" s="235"/>
      <c r="Y39" s="235"/>
      <c r="Z39" s="235"/>
      <c r="AA39" s="235"/>
      <c r="AB39" s="236"/>
      <c r="AC39" s="1"/>
    </row>
    <row r="40" spans="1:29" x14ac:dyDescent="0.35">
      <c r="A40" s="214" t="s">
        <v>11</v>
      </c>
      <c r="B40" s="215"/>
      <c r="C40" s="215"/>
      <c r="D40" s="215"/>
      <c r="E40" s="215"/>
      <c r="F40" s="215"/>
      <c r="G40" s="215"/>
      <c r="H40" s="215"/>
      <c r="I40" s="215"/>
      <c r="J40" s="215"/>
      <c r="K40" s="216" t="s">
        <v>510</v>
      </c>
      <c r="L40" s="296"/>
      <c r="M40" s="296"/>
      <c r="N40" s="296"/>
      <c r="O40" s="296"/>
      <c r="P40" s="296"/>
      <c r="Q40" s="296"/>
      <c r="R40" s="296"/>
      <c r="S40" s="296"/>
      <c r="T40" s="296"/>
      <c r="U40" s="296"/>
      <c r="V40" s="296"/>
      <c r="W40" s="296"/>
      <c r="X40" s="296"/>
      <c r="Y40" s="296"/>
      <c r="Z40" s="296"/>
      <c r="AA40" s="296"/>
      <c r="AB40" s="297"/>
      <c r="AC40" s="1"/>
    </row>
    <row r="41" spans="1:29" ht="15" thickBot="1" x14ac:dyDescent="0.4">
      <c r="A41" s="218" t="s">
        <v>12</v>
      </c>
      <c r="B41" s="219"/>
      <c r="C41" s="219"/>
      <c r="D41" s="219"/>
      <c r="E41" s="219"/>
      <c r="F41" s="219"/>
      <c r="G41" s="219"/>
      <c r="H41" s="219"/>
      <c r="I41" s="219"/>
      <c r="J41" s="219"/>
      <c r="K41" s="220" t="s">
        <v>478</v>
      </c>
      <c r="L41" s="298"/>
      <c r="M41" s="298"/>
      <c r="N41" s="298"/>
      <c r="O41" s="298"/>
      <c r="P41" s="298"/>
      <c r="Q41" s="298"/>
      <c r="R41" s="298"/>
      <c r="S41" s="298"/>
      <c r="T41" s="298"/>
      <c r="U41" s="298"/>
      <c r="V41" s="298"/>
      <c r="W41" s="298"/>
      <c r="X41" s="298"/>
      <c r="Y41" s="298"/>
      <c r="Z41" s="298"/>
      <c r="AA41" s="298"/>
      <c r="AB41" s="299"/>
      <c r="AC41" s="1"/>
    </row>
  </sheetData>
  <mergeCells count="76">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P28:R28"/>
    <mergeCell ref="S28:AA28"/>
    <mergeCell ref="B29:D29"/>
    <mergeCell ref="E29:M29"/>
    <mergeCell ref="P29:R29"/>
    <mergeCell ref="S29:AA29"/>
    <mergeCell ref="B30:D30"/>
    <mergeCell ref="E30:M30"/>
    <mergeCell ref="P30:R30"/>
    <mergeCell ref="S30:AA30"/>
    <mergeCell ref="B31:D31"/>
    <mergeCell ref="E31:M31"/>
    <mergeCell ref="P31:R31"/>
    <mergeCell ref="S31:AA31"/>
    <mergeCell ref="B32:D32"/>
    <mergeCell ref="E32:M32"/>
    <mergeCell ref="P32:R32"/>
    <mergeCell ref="S32:AA32"/>
    <mergeCell ref="B33:D33"/>
    <mergeCell ref="E33:M33"/>
    <mergeCell ref="P33:R33"/>
    <mergeCell ref="S33:AA33"/>
    <mergeCell ref="A35:N35"/>
    <mergeCell ref="O35:AB35"/>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11" max="2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43">
    <tabColor rgb="FFE26B0A"/>
  </sheetPr>
  <dimension ref="A1:AR42"/>
  <sheetViews>
    <sheetView view="pageBreakPreview" topLeftCell="A37" zoomScaleNormal="100" zoomScaleSheetLayoutView="100" workbookViewId="0">
      <selection activeCell="K39" sqref="K39:AB39"/>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282" t="str">
        <f ca="1">VLOOKUP(AC2,Sommaire!B4:C96,2,"faux")</f>
        <v>AXE A : Bâtiments</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4"/>
      <c r="AC2" s="76" t="str">
        <f ca="1">MID(AA4,1,1)</f>
        <v>A</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Rénover l'habitat</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A.3</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289" t="s">
        <v>6</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1"/>
    </row>
    <row r="8" spans="1:29" ht="189.5" customHeight="1" x14ac:dyDescent="0.35">
      <c r="A8" s="300" t="s">
        <v>544</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1"/>
    </row>
    <row r="10" spans="1:29" ht="64.5" customHeight="1" x14ac:dyDescent="0.35">
      <c r="A10" s="337" t="s">
        <v>545</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64.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289" t="s">
        <v>1</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1"/>
    </row>
    <row r="13" spans="1:29" x14ac:dyDescent="0.35">
      <c r="A13" s="267" t="s">
        <v>48</v>
      </c>
      <c r="B13" s="268"/>
      <c r="C13" s="268"/>
      <c r="D13" s="268"/>
      <c r="E13" s="268"/>
      <c r="F13" s="268"/>
      <c r="G13" s="268"/>
      <c r="H13" s="268"/>
      <c r="I13" s="268"/>
      <c r="J13" s="268"/>
      <c r="K13" s="268"/>
      <c r="L13" s="268"/>
      <c r="M13" s="268"/>
      <c r="N13" s="268"/>
      <c r="O13" s="268" t="s">
        <v>49</v>
      </c>
      <c r="P13" s="268"/>
      <c r="Q13" s="268"/>
      <c r="R13" s="268"/>
      <c r="S13" s="268"/>
      <c r="T13" s="268"/>
      <c r="U13" s="268"/>
      <c r="V13" s="268"/>
      <c r="W13" s="268"/>
      <c r="X13" s="268"/>
      <c r="Y13" s="268"/>
      <c r="Z13" s="268"/>
      <c r="AA13" s="268"/>
      <c r="AB13" s="269"/>
    </row>
    <row r="14" spans="1:29" s="3" customFormat="1" ht="49.75" customHeight="1" x14ac:dyDescent="0.35">
      <c r="A14" s="271" t="s">
        <v>307</v>
      </c>
      <c r="B14" s="272"/>
      <c r="C14" s="272"/>
      <c r="D14" s="272"/>
      <c r="E14" s="272"/>
      <c r="F14" s="272"/>
      <c r="G14" s="272"/>
      <c r="H14" s="272"/>
      <c r="I14" s="272"/>
      <c r="J14" s="272"/>
      <c r="K14" s="272"/>
      <c r="L14" s="272"/>
      <c r="M14" s="272"/>
      <c r="N14" s="273"/>
      <c r="O14" s="274" t="s">
        <v>306</v>
      </c>
      <c r="P14" s="272"/>
      <c r="Q14" s="272"/>
      <c r="R14" s="272"/>
      <c r="S14" s="272"/>
      <c r="T14" s="272"/>
      <c r="U14" s="272"/>
      <c r="V14" s="272"/>
      <c r="W14" s="272"/>
      <c r="X14" s="272"/>
      <c r="Y14" s="272"/>
      <c r="Z14" s="272"/>
      <c r="AA14" s="272"/>
      <c r="AB14" s="275"/>
    </row>
    <row r="15" spans="1:29" x14ac:dyDescent="0.35">
      <c r="A15" s="267" t="s">
        <v>191</v>
      </c>
      <c r="B15" s="268"/>
      <c r="C15" s="268"/>
      <c r="D15" s="268"/>
      <c r="E15" s="268"/>
      <c r="F15" s="268"/>
      <c r="G15" s="268"/>
      <c r="H15" s="268"/>
      <c r="I15" s="268"/>
      <c r="J15" s="268"/>
      <c r="K15" s="268"/>
      <c r="L15" s="268"/>
      <c r="M15" s="268"/>
      <c r="N15" s="268"/>
      <c r="O15" s="268" t="s">
        <v>64</v>
      </c>
      <c r="P15" s="268"/>
      <c r="Q15" s="268"/>
      <c r="R15" s="268"/>
      <c r="S15" s="268"/>
      <c r="T15" s="268"/>
      <c r="U15" s="268"/>
      <c r="V15" s="268"/>
      <c r="W15" s="268"/>
      <c r="X15" s="268"/>
      <c r="Y15" s="268"/>
      <c r="Z15" s="268"/>
      <c r="AA15" s="268"/>
      <c r="AB15" s="269"/>
    </row>
    <row r="16" spans="1:29" ht="29.5" customHeight="1" x14ac:dyDescent="0.35">
      <c r="A16" s="254" t="s">
        <v>312</v>
      </c>
      <c r="B16" s="255"/>
      <c r="C16" s="255"/>
      <c r="D16" s="255"/>
      <c r="E16" s="255"/>
      <c r="F16" s="255"/>
      <c r="G16" s="255"/>
      <c r="H16" s="255"/>
      <c r="I16" s="255"/>
      <c r="J16" s="255"/>
      <c r="K16" s="255"/>
      <c r="L16" s="255"/>
      <c r="M16" s="255"/>
      <c r="N16" s="255"/>
      <c r="O16" s="276" t="s">
        <v>311</v>
      </c>
      <c r="P16" s="255"/>
      <c r="Q16" s="255"/>
      <c r="R16" s="255"/>
      <c r="S16" s="255"/>
      <c r="T16" s="255"/>
      <c r="U16" s="255"/>
      <c r="V16" s="255"/>
      <c r="W16" s="255"/>
      <c r="X16" s="255"/>
      <c r="Y16" s="255"/>
      <c r="Z16" s="255"/>
      <c r="AA16" s="255"/>
      <c r="AB16" s="277"/>
    </row>
    <row r="17" spans="1:44" x14ac:dyDescent="0.35">
      <c r="A17" s="267" t="s">
        <v>63</v>
      </c>
      <c r="B17" s="268"/>
      <c r="C17" s="268"/>
      <c r="D17" s="268"/>
      <c r="E17" s="268"/>
      <c r="F17" s="268"/>
      <c r="G17" s="268"/>
      <c r="H17" s="268"/>
      <c r="I17" s="268"/>
      <c r="J17" s="268"/>
      <c r="K17" s="268"/>
      <c r="L17" s="268"/>
      <c r="M17" s="268"/>
      <c r="N17" s="268"/>
      <c r="O17" s="268" t="s">
        <v>144</v>
      </c>
      <c r="P17" s="268"/>
      <c r="Q17" s="268"/>
      <c r="R17" s="268"/>
      <c r="S17" s="268"/>
      <c r="T17" s="268"/>
      <c r="U17" s="268"/>
      <c r="V17" s="268"/>
      <c r="W17" s="268"/>
      <c r="X17" s="268"/>
      <c r="Y17" s="268"/>
      <c r="Z17" s="268"/>
      <c r="AA17" s="268"/>
      <c r="AB17" s="269"/>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267" t="s">
        <v>229</v>
      </c>
      <c r="B19" s="268"/>
      <c r="C19" s="268"/>
      <c r="D19" s="268"/>
      <c r="E19" s="268"/>
      <c r="F19" s="268"/>
      <c r="G19" s="268"/>
      <c r="H19" s="268"/>
      <c r="I19" s="268"/>
      <c r="J19" s="268"/>
      <c r="K19" s="268"/>
      <c r="L19" s="268"/>
      <c r="M19" s="268"/>
      <c r="N19" s="268"/>
      <c r="O19" s="267" t="s">
        <v>67</v>
      </c>
      <c r="P19" s="268"/>
      <c r="Q19" s="268"/>
      <c r="R19" s="268"/>
      <c r="S19" s="268"/>
      <c r="T19" s="268"/>
      <c r="U19" s="268"/>
      <c r="V19" s="268"/>
      <c r="W19" s="268"/>
      <c r="X19" s="268"/>
      <c r="Y19" s="268"/>
      <c r="Z19" s="268"/>
      <c r="AA19" s="268"/>
      <c r="AB19" s="268"/>
    </row>
    <row r="20" spans="1:44" ht="33.65" customHeight="1" x14ac:dyDescent="0.35">
      <c r="A20" s="254" t="s">
        <v>71</v>
      </c>
      <c r="B20" s="255"/>
      <c r="C20" s="255"/>
      <c r="D20" s="255"/>
      <c r="E20" s="255"/>
      <c r="F20" s="255"/>
      <c r="G20" s="255"/>
      <c r="H20" s="255"/>
      <c r="I20" s="255"/>
      <c r="J20" s="255"/>
      <c r="K20" s="255"/>
      <c r="L20" s="255"/>
      <c r="M20" s="255"/>
      <c r="N20" s="255"/>
      <c r="O20" s="255" t="s">
        <v>302</v>
      </c>
      <c r="P20" s="256"/>
      <c r="Q20" s="256"/>
      <c r="R20" s="256"/>
      <c r="S20" s="256"/>
      <c r="T20" s="256"/>
      <c r="U20" s="256"/>
      <c r="V20" s="256"/>
      <c r="W20" s="256"/>
      <c r="X20" s="256"/>
      <c r="Y20" s="256"/>
      <c r="Z20" s="256"/>
      <c r="AA20" s="256"/>
      <c r="AB20" s="257"/>
    </row>
    <row r="21" spans="1:44" x14ac:dyDescent="0.35">
      <c r="A21" s="289" t="s">
        <v>2</v>
      </c>
      <c r="B21" s="290"/>
      <c r="C21" s="290"/>
      <c r="D21" s="290"/>
      <c r="E21" s="290"/>
      <c r="F21" s="290"/>
      <c r="G21" s="290"/>
      <c r="H21" s="290"/>
      <c r="I21" s="290"/>
      <c r="J21" s="290"/>
      <c r="K21" s="290"/>
      <c r="L21" s="290"/>
      <c r="M21" s="290"/>
      <c r="N21" s="316"/>
      <c r="O21" s="290" t="s">
        <v>50</v>
      </c>
      <c r="P21" s="290"/>
      <c r="Q21" s="290"/>
      <c r="R21" s="290"/>
      <c r="S21" s="290"/>
      <c r="T21" s="290"/>
      <c r="U21" s="290"/>
      <c r="V21" s="290"/>
      <c r="W21" s="290"/>
      <c r="X21" s="290"/>
      <c r="Y21" s="290"/>
      <c r="Z21" s="290"/>
      <c r="AA21" s="290"/>
      <c r="AB21" s="291"/>
    </row>
    <row r="22" spans="1:44" ht="14.5" customHeight="1" x14ac:dyDescent="0.35">
      <c r="A22" s="258" t="s">
        <v>303</v>
      </c>
      <c r="B22" s="249"/>
      <c r="C22" s="249"/>
      <c r="D22" s="249"/>
      <c r="E22" s="249"/>
      <c r="F22" s="249"/>
      <c r="G22" s="249"/>
      <c r="H22" s="249"/>
      <c r="I22" s="249"/>
      <c r="J22" s="249"/>
      <c r="K22" s="249"/>
      <c r="L22" s="249"/>
      <c r="M22" s="249"/>
      <c r="N22" s="250"/>
      <c r="O22" s="230" t="s">
        <v>163</v>
      </c>
      <c r="P22" s="228"/>
      <c r="Q22" s="228"/>
      <c r="R22" s="228"/>
      <c r="S22" s="228"/>
      <c r="T22" s="228"/>
      <c r="U22" s="228"/>
      <c r="V22" s="228"/>
      <c r="W22" s="228"/>
      <c r="X22" s="228"/>
      <c r="Y22" s="228"/>
      <c r="Z22" s="228"/>
      <c r="AA22" s="228"/>
      <c r="AB22" s="231"/>
      <c r="AR22" s="92"/>
    </row>
    <row r="23" spans="1:44" ht="14.5" customHeight="1" x14ac:dyDescent="0.35">
      <c r="A23" s="258" t="s">
        <v>304</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309</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t="s">
        <v>305</v>
      </c>
      <c r="B25" s="249"/>
      <c r="C25" s="249"/>
      <c r="D25" s="249"/>
      <c r="E25" s="249"/>
      <c r="F25" s="249"/>
      <c r="G25" s="249"/>
      <c r="H25" s="249"/>
      <c r="I25" s="249"/>
      <c r="J25" s="249"/>
      <c r="K25" s="249"/>
      <c r="L25" s="249"/>
      <c r="M25" s="249"/>
      <c r="N25" s="250"/>
      <c r="O25" s="230"/>
      <c r="P25" s="228"/>
      <c r="Q25" s="228"/>
      <c r="R25" s="228"/>
      <c r="S25" s="228"/>
      <c r="T25" s="228"/>
      <c r="U25" s="228"/>
      <c r="V25" s="228"/>
      <c r="W25" s="228"/>
      <c r="X25" s="228"/>
      <c r="Y25" s="228"/>
      <c r="Z25" s="228"/>
      <c r="AA25" s="228"/>
      <c r="AB25" s="231"/>
    </row>
    <row r="26" spans="1:44" x14ac:dyDescent="0.35">
      <c r="A26" s="258" t="s">
        <v>546</v>
      </c>
      <c r="B26" s="249"/>
      <c r="C26" s="249"/>
      <c r="D26" s="249"/>
      <c r="E26" s="249"/>
      <c r="F26" s="249"/>
      <c r="G26" s="249"/>
      <c r="H26" s="249"/>
      <c r="I26" s="249"/>
      <c r="J26" s="249"/>
      <c r="K26" s="249"/>
      <c r="L26" s="249"/>
      <c r="M26" s="249"/>
      <c r="N26" s="250"/>
      <c r="O26" s="261"/>
      <c r="P26" s="262"/>
      <c r="Q26" s="262"/>
      <c r="R26" s="262"/>
      <c r="S26" s="262"/>
      <c r="T26" s="262"/>
      <c r="U26" s="262"/>
      <c r="V26" s="262"/>
      <c r="W26" s="262"/>
      <c r="X26" s="262"/>
      <c r="Y26" s="262"/>
      <c r="Z26" s="262"/>
      <c r="AA26" s="262"/>
      <c r="AB26" s="263"/>
    </row>
    <row r="27" spans="1:44" x14ac:dyDescent="0.35">
      <c r="A27" s="243" t="s">
        <v>3</v>
      </c>
      <c r="B27" s="244"/>
      <c r="C27" s="244"/>
      <c r="D27" s="244"/>
      <c r="E27" s="244"/>
      <c r="F27" s="244"/>
      <c r="G27" s="244"/>
      <c r="H27" s="244"/>
      <c r="I27" s="244"/>
      <c r="J27" s="244"/>
      <c r="K27" s="244"/>
      <c r="L27" s="244"/>
      <c r="M27" s="244"/>
      <c r="N27" s="246"/>
      <c r="O27" s="247" t="s">
        <v>4</v>
      </c>
      <c r="P27" s="244"/>
      <c r="Q27" s="244"/>
      <c r="R27" s="244"/>
      <c r="S27" s="244"/>
      <c r="T27" s="244"/>
      <c r="U27" s="244"/>
      <c r="V27" s="244"/>
      <c r="W27" s="244"/>
      <c r="X27" s="244"/>
      <c r="Y27" s="244"/>
      <c r="Z27" s="244"/>
      <c r="AA27" s="244"/>
      <c r="AB27" s="245"/>
    </row>
    <row r="28" spans="1:44" s="3" customFormat="1" x14ac:dyDescent="0.35">
      <c r="A28" s="315" t="s">
        <v>182</v>
      </c>
      <c r="B28" s="252"/>
      <c r="C28" s="252"/>
      <c r="D28" s="252"/>
      <c r="E28" s="252"/>
      <c r="F28" s="252"/>
      <c r="G28" s="252"/>
      <c r="H28" s="252"/>
      <c r="I28" s="252"/>
      <c r="J28" s="252"/>
      <c r="K28" s="252"/>
      <c r="L28" s="252"/>
      <c r="M28" s="252"/>
      <c r="N28" s="301"/>
      <c r="O28" s="251"/>
      <c r="P28" s="252"/>
      <c r="Q28" s="252"/>
      <c r="R28" s="252"/>
      <c r="S28" s="252"/>
      <c r="T28" s="252"/>
      <c r="U28" s="252"/>
      <c r="V28" s="252"/>
      <c r="W28" s="252"/>
      <c r="X28" s="252"/>
      <c r="Y28" s="252"/>
      <c r="Z28" s="252"/>
      <c r="AA28" s="252"/>
      <c r="AB28" s="253"/>
    </row>
    <row r="29" spans="1:44" s="3" customFormat="1" x14ac:dyDescent="0.35">
      <c r="A29" s="105"/>
      <c r="B29" s="309" t="s">
        <v>130</v>
      </c>
      <c r="C29" s="310"/>
      <c r="D29" s="311"/>
      <c r="E29" s="240" t="s">
        <v>375</v>
      </c>
      <c r="F29" s="241"/>
      <c r="G29" s="241"/>
      <c r="H29" s="241"/>
      <c r="I29" s="241"/>
      <c r="J29" s="241"/>
      <c r="K29" s="241"/>
      <c r="L29" s="241"/>
      <c r="M29" s="242"/>
      <c r="N29" s="109"/>
      <c r="O29" s="225"/>
      <c r="P29" s="312" t="s">
        <v>130</v>
      </c>
      <c r="Q29" s="313"/>
      <c r="R29" s="314"/>
      <c r="S29" s="306"/>
      <c r="T29" s="307"/>
      <c r="U29" s="307"/>
      <c r="V29" s="307"/>
      <c r="W29" s="307"/>
      <c r="X29" s="307"/>
      <c r="Y29" s="307"/>
      <c r="Z29" s="307"/>
      <c r="AA29" s="308"/>
      <c r="AB29" s="222"/>
    </row>
    <row r="30" spans="1:44" s="3" customFormat="1" x14ac:dyDescent="0.35">
      <c r="A30" s="105"/>
      <c r="B30" s="309" t="s">
        <v>131</v>
      </c>
      <c r="C30" s="310"/>
      <c r="D30" s="311"/>
      <c r="E30" s="240" t="s">
        <v>375</v>
      </c>
      <c r="F30" s="241"/>
      <c r="G30" s="241"/>
      <c r="H30" s="241"/>
      <c r="I30" s="241"/>
      <c r="J30" s="241"/>
      <c r="K30" s="241"/>
      <c r="L30" s="241"/>
      <c r="M30" s="242"/>
      <c r="N30" s="109"/>
      <c r="O30" s="225"/>
      <c r="P30" s="312" t="s">
        <v>131</v>
      </c>
      <c r="Q30" s="313"/>
      <c r="R30" s="314"/>
      <c r="S30" s="306"/>
      <c r="T30" s="307"/>
      <c r="U30" s="307"/>
      <c r="V30" s="307"/>
      <c r="W30" s="307"/>
      <c r="X30" s="307"/>
      <c r="Y30" s="307"/>
      <c r="Z30" s="307"/>
      <c r="AA30" s="308"/>
      <c r="AB30" s="222"/>
    </row>
    <row r="31" spans="1:44" s="3" customFormat="1" x14ac:dyDescent="0.35">
      <c r="A31" s="105"/>
      <c r="B31" s="309" t="s">
        <v>132</v>
      </c>
      <c r="C31" s="310"/>
      <c r="D31" s="311"/>
      <c r="E31" s="240" t="s">
        <v>376</v>
      </c>
      <c r="F31" s="241"/>
      <c r="G31" s="241"/>
      <c r="H31" s="241"/>
      <c r="I31" s="241"/>
      <c r="J31" s="241"/>
      <c r="K31" s="241"/>
      <c r="L31" s="241"/>
      <c r="M31" s="242"/>
      <c r="N31" s="109"/>
      <c r="O31" s="225"/>
      <c r="P31" s="312" t="s">
        <v>132</v>
      </c>
      <c r="Q31" s="313"/>
      <c r="R31" s="314"/>
      <c r="S31" s="306"/>
      <c r="T31" s="307"/>
      <c r="U31" s="307"/>
      <c r="V31" s="307"/>
      <c r="W31" s="307"/>
      <c r="X31" s="307"/>
      <c r="Y31" s="307"/>
      <c r="Z31" s="307"/>
      <c r="AA31" s="308"/>
      <c r="AB31" s="222"/>
    </row>
    <row r="32" spans="1:44" s="3" customFormat="1" x14ac:dyDescent="0.35">
      <c r="A32" s="105"/>
      <c r="B32" s="309" t="s">
        <v>133</v>
      </c>
      <c r="C32" s="310"/>
      <c r="D32" s="311"/>
      <c r="E32" s="240" t="s">
        <v>376</v>
      </c>
      <c r="F32" s="241"/>
      <c r="G32" s="241"/>
      <c r="H32" s="241"/>
      <c r="I32" s="241"/>
      <c r="J32" s="241"/>
      <c r="K32" s="241"/>
      <c r="L32" s="241"/>
      <c r="M32" s="242"/>
      <c r="N32" s="109"/>
      <c r="O32" s="225"/>
      <c r="P32" s="312" t="s">
        <v>133</v>
      </c>
      <c r="Q32" s="313"/>
      <c r="R32" s="314"/>
      <c r="S32" s="306"/>
      <c r="T32" s="307"/>
      <c r="U32" s="307"/>
      <c r="V32" s="307"/>
      <c r="W32" s="307"/>
      <c r="X32" s="307"/>
      <c r="Y32" s="307"/>
      <c r="Z32" s="307"/>
      <c r="AA32" s="308"/>
      <c r="AB32" s="222"/>
    </row>
    <row r="33" spans="1:29" s="3" customFormat="1" x14ac:dyDescent="0.35">
      <c r="A33" s="105"/>
      <c r="B33" s="309" t="s">
        <v>134</v>
      </c>
      <c r="C33" s="310"/>
      <c r="D33" s="311"/>
      <c r="E33" s="240" t="s">
        <v>376</v>
      </c>
      <c r="F33" s="241"/>
      <c r="G33" s="241"/>
      <c r="H33" s="241"/>
      <c r="I33" s="241"/>
      <c r="J33" s="241"/>
      <c r="K33" s="241"/>
      <c r="L33" s="241"/>
      <c r="M33" s="242"/>
      <c r="N33" s="109"/>
      <c r="O33" s="225"/>
      <c r="P33" s="312" t="s">
        <v>134</v>
      </c>
      <c r="Q33" s="313"/>
      <c r="R33" s="314"/>
      <c r="S33" s="306"/>
      <c r="T33" s="307"/>
      <c r="U33" s="307"/>
      <c r="V33" s="307"/>
      <c r="W33" s="307"/>
      <c r="X33" s="307"/>
      <c r="Y33" s="307"/>
      <c r="Z33" s="307"/>
      <c r="AA33" s="308"/>
      <c r="AB33" s="222"/>
    </row>
    <row r="34" spans="1:29" s="3" customFormat="1" x14ac:dyDescent="0.35">
      <c r="A34" s="105"/>
      <c r="B34" s="237" t="s">
        <v>135</v>
      </c>
      <c r="C34" s="238"/>
      <c r="D34" s="239"/>
      <c r="E34" s="240" t="s">
        <v>376</v>
      </c>
      <c r="F34" s="241"/>
      <c r="G34" s="241"/>
      <c r="H34" s="241"/>
      <c r="I34" s="241"/>
      <c r="J34" s="241"/>
      <c r="K34" s="241"/>
      <c r="L34" s="241"/>
      <c r="M34" s="242"/>
      <c r="N34" s="109"/>
      <c r="O34" s="225"/>
      <c r="P34" s="303" t="s">
        <v>135</v>
      </c>
      <c r="Q34" s="304"/>
      <c r="R34" s="305"/>
      <c r="S34" s="306"/>
      <c r="T34" s="307"/>
      <c r="U34" s="307"/>
      <c r="V34" s="307"/>
      <c r="W34" s="307"/>
      <c r="X34" s="307"/>
      <c r="Y34" s="307"/>
      <c r="Z34" s="307"/>
      <c r="AA34" s="308"/>
      <c r="AB34" s="222"/>
    </row>
    <row r="35" spans="1:29" s="3" customFormat="1" x14ac:dyDescent="0.35">
      <c r="A35" s="106"/>
      <c r="B35" s="107"/>
      <c r="C35" s="107"/>
      <c r="D35" s="107"/>
      <c r="E35" s="107"/>
      <c r="F35" s="107"/>
      <c r="G35" s="107"/>
      <c r="H35" s="107"/>
      <c r="I35" s="107"/>
      <c r="J35" s="107"/>
      <c r="K35" s="107"/>
      <c r="L35" s="107"/>
      <c r="M35" s="107"/>
      <c r="N35" s="108"/>
      <c r="O35" s="226"/>
      <c r="P35" s="223"/>
      <c r="Q35" s="223"/>
      <c r="R35" s="223"/>
      <c r="S35" s="223"/>
      <c r="T35" s="223"/>
      <c r="U35" s="223"/>
      <c r="V35" s="223"/>
      <c r="W35" s="223"/>
      <c r="X35" s="223"/>
      <c r="Y35" s="223"/>
      <c r="Z35" s="223"/>
      <c r="AA35" s="223"/>
      <c r="AB35" s="224"/>
    </row>
    <row r="36" spans="1:29" x14ac:dyDescent="0.35">
      <c r="A36" s="289" t="s">
        <v>51</v>
      </c>
      <c r="B36" s="290"/>
      <c r="C36" s="290"/>
      <c r="D36" s="290"/>
      <c r="E36" s="290"/>
      <c r="F36" s="290"/>
      <c r="G36" s="290"/>
      <c r="H36" s="290"/>
      <c r="I36" s="290"/>
      <c r="J36" s="290"/>
      <c r="K36" s="290"/>
      <c r="L36" s="290"/>
      <c r="M36" s="290"/>
      <c r="N36" s="290"/>
      <c r="O36" s="290" t="s">
        <v>5</v>
      </c>
      <c r="P36" s="290"/>
      <c r="Q36" s="290"/>
      <c r="R36" s="290"/>
      <c r="S36" s="290"/>
      <c r="T36" s="290"/>
      <c r="U36" s="290"/>
      <c r="V36" s="290"/>
      <c r="W36" s="290"/>
      <c r="X36" s="290"/>
      <c r="Y36" s="290"/>
      <c r="Z36" s="290"/>
      <c r="AA36" s="290"/>
      <c r="AB36" s="291"/>
    </row>
    <row r="37" spans="1:29" ht="62.25" customHeight="1" x14ac:dyDescent="0.35">
      <c r="A37" s="300" t="s">
        <v>310</v>
      </c>
      <c r="B37" s="252"/>
      <c r="C37" s="252"/>
      <c r="D37" s="252"/>
      <c r="E37" s="252"/>
      <c r="F37" s="252"/>
      <c r="G37" s="252"/>
      <c r="H37" s="252"/>
      <c r="I37" s="252"/>
      <c r="J37" s="252"/>
      <c r="K37" s="252"/>
      <c r="L37" s="252"/>
      <c r="M37" s="252"/>
      <c r="N37" s="301"/>
      <c r="O37" s="302" t="s">
        <v>435</v>
      </c>
      <c r="P37" s="252"/>
      <c r="Q37" s="252"/>
      <c r="R37" s="252"/>
      <c r="S37" s="252"/>
      <c r="T37" s="252"/>
      <c r="U37" s="252"/>
      <c r="V37" s="252"/>
      <c r="W37" s="252"/>
      <c r="X37" s="252"/>
      <c r="Y37" s="252"/>
      <c r="Z37" s="252"/>
      <c r="AA37" s="252"/>
      <c r="AB37" s="253"/>
    </row>
    <row r="38" spans="1:29" x14ac:dyDescent="0.35">
      <c r="A38" s="289" t="s">
        <v>10</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1"/>
    </row>
    <row r="39" spans="1:29" ht="28.5" customHeight="1" x14ac:dyDescent="0.35">
      <c r="A39" s="214" t="s">
        <v>52</v>
      </c>
      <c r="B39" s="215"/>
      <c r="C39" s="215"/>
      <c r="D39" s="215"/>
      <c r="E39" s="215"/>
      <c r="F39" s="215"/>
      <c r="G39" s="215"/>
      <c r="H39" s="215"/>
      <c r="I39" s="215"/>
      <c r="J39" s="215"/>
      <c r="K39" s="216" t="s">
        <v>481</v>
      </c>
      <c r="L39" s="296"/>
      <c r="M39" s="296"/>
      <c r="N39" s="296"/>
      <c r="O39" s="296"/>
      <c r="P39" s="296"/>
      <c r="Q39" s="296"/>
      <c r="R39" s="296"/>
      <c r="S39" s="296"/>
      <c r="T39" s="296"/>
      <c r="U39" s="296"/>
      <c r="V39" s="296"/>
      <c r="W39" s="296"/>
      <c r="X39" s="296"/>
      <c r="Y39" s="296"/>
      <c r="Z39" s="296"/>
      <c r="AA39" s="296"/>
      <c r="AB39" s="297"/>
      <c r="AC39" s="1"/>
    </row>
    <row r="40" spans="1:29" x14ac:dyDescent="0.35">
      <c r="A40" s="214" t="s">
        <v>120</v>
      </c>
      <c r="B40" s="215"/>
      <c r="C40" s="215"/>
      <c r="D40" s="215"/>
      <c r="E40" s="215"/>
      <c r="F40" s="215"/>
      <c r="G40" s="215"/>
      <c r="H40" s="215"/>
      <c r="I40" s="215"/>
      <c r="J40" s="215"/>
      <c r="K40" s="235" t="s">
        <v>434</v>
      </c>
      <c r="L40" s="235"/>
      <c r="M40" s="235"/>
      <c r="N40" s="235"/>
      <c r="O40" s="235"/>
      <c r="P40" s="235"/>
      <c r="Q40" s="235"/>
      <c r="R40" s="235"/>
      <c r="S40" s="235"/>
      <c r="T40" s="235"/>
      <c r="U40" s="235"/>
      <c r="V40" s="235"/>
      <c r="W40" s="235"/>
      <c r="X40" s="235"/>
      <c r="Y40" s="235"/>
      <c r="Z40" s="235"/>
      <c r="AA40" s="235"/>
      <c r="AB40" s="236"/>
      <c r="AC40" s="1"/>
    </row>
    <row r="41" spans="1:29" ht="28" customHeight="1" x14ac:dyDescent="0.35">
      <c r="A41" s="214" t="s">
        <v>11</v>
      </c>
      <c r="B41" s="215"/>
      <c r="C41" s="215"/>
      <c r="D41" s="215"/>
      <c r="E41" s="215"/>
      <c r="F41" s="215"/>
      <c r="G41" s="215"/>
      <c r="H41" s="215"/>
      <c r="I41" s="215"/>
      <c r="J41" s="215"/>
      <c r="K41" s="334" t="s">
        <v>547</v>
      </c>
      <c r="L41" s="335"/>
      <c r="M41" s="335"/>
      <c r="N41" s="335"/>
      <c r="O41" s="335"/>
      <c r="P41" s="335"/>
      <c r="Q41" s="335"/>
      <c r="R41" s="335"/>
      <c r="S41" s="335"/>
      <c r="T41" s="335"/>
      <c r="U41" s="335"/>
      <c r="V41" s="335"/>
      <c r="W41" s="335"/>
      <c r="X41" s="335"/>
      <c r="Y41" s="335"/>
      <c r="Z41" s="335"/>
      <c r="AA41" s="335"/>
      <c r="AB41" s="336"/>
      <c r="AC41" s="1"/>
    </row>
    <row r="42" spans="1:29" ht="27.5" customHeight="1" thickBot="1" x14ac:dyDescent="0.4">
      <c r="A42" s="218" t="s">
        <v>12</v>
      </c>
      <c r="B42" s="219"/>
      <c r="C42" s="219"/>
      <c r="D42" s="219"/>
      <c r="E42" s="219"/>
      <c r="F42" s="219"/>
      <c r="G42" s="219"/>
      <c r="H42" s="219"/>
      <c r="I42" s="219"/>
      <c r="J42" s="219"/>
      <c r="K42" s="220" t="s">
        <v>183</v>
      </c>
      <c r="L42" s="298"/>
      <c r="M42" s="298"/>
      <c r="N42" s="298"/>
      <c r="O42" s="298"/>
      <c r="P42" s="298"/>
      <c r="Q42" s="298"/>
      <c r="R42" s="298"/>
      <c r="S42" s="298"/>
      <c r="T42" s="298"/>
      <c r="U42" s="298"/>
      <c r="V42" s="298"/>
      <c r="W42" s="298"/>
      <c r="X42" s="298"/>
      <c r="Y42" s="298"/>
      <c r="Z42" s="298"/>
      <c r="AA42" s="298"/>
      <c r="AB42" s="299"/>
      <c r="AC42" s="1"/>
    </row>
  </sheetData>
  <mergeCells count="80">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6"/>
    <mergeCell ref="A23:N23"/>
    <mergeCell ref="A24:N24"/>
    <mergeCell ref="A26:N26"/>
    <mergeCell ref="A25:N25"/>
    <mergeCell ref="A27:N27"/>
    <mergeCell ref="O27:AB27"/>
    <mergeCell ref="A28:N28"/>
    <mergeCell ref="O28:AB28"/>
    <mergeCell ref="B29:D29"/>
    <mergeCell ref="E29:M29"/>
    <mergeCell ref="O29:O35"/>
    <mergeCell ref="P29:R29"/>
    <mergeCell ref="S29:AA29"/>
    <mergeCell ref="AB29:AB34"/>
    <mergeCell ref="B30:D30"/>
    <mergeCell ref="E30:M30"/>
    <mergeCell ref="P30:R30"/>
    <mergeCell ref="S30:AA30"/>
    <mergeCell ref="B31:D31"/>
    <mergeCell ref="E31:M31"/>
    <mergeCell ref="P31:R31"/>
    <mergeCell ref="S31:AA31"/>
    <mergeCell ref="A36:N36"/>
    <mergeCell ref="O36:AB36"/>
    <mergeCell ref="B32:D32"/>
    <mergeCell ref="E32:M32"/>
    <mergeCell ref="P32:R32"/>
    <mergeCell ref="S32:AA32"/>
    <mergeCell ref="B33:D33"/>
    <mergeCell ref="E33:M33"/>
    <mergeCell ref="P33:R33"/>
    <mergeCell ref="S33:AA33"/>
    <mergeCell ref="B34:D34"/>
    <mergeCell ref="E34:M34"/>
    <mergeCell ref="P34:R34"/>
    <mergeCell ref="S34:AA34"/>
    <mergeCell ref="P35:AB35"/>
    <mergeCell ref="A41:J41"/>
    <mergeCell ref="K41:AB41"/>
    <mergeCell ref="A42:J42"/>
    <mergeCell ref="K42:AB42"/>
    <mergeCell ref="A37:N37"/>
    <mergeCell ref="O37:AB37"/>
    <mergeCell ref="A38:AB38"/>
    <mergeCell ref="A39:J39"/>
    <mergeCell ref="K39:AB39"/>
    <mergeCell ref="A40:J40"/>
    <mergeCell ref="K40:AB40"/>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6" max="2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AW41"/>
  <sheetViews>
    <sheetView view="pageBreakPreview" topLeftCell="A14" zoomScaleNormal="100" zoomScaleSheetLayoutView="100" workbookViewId="0">
      <selection activeCell="N28" sqref="N28"/>
    </sheetView>
  </sheetViews>
  <sheetFormatPr baseColWidth="10" defaultRowHeight="14.5" x14ac:dyDescent="0.35"/>
  <cols>
    <col min="1" max="109" width="3.08984375" customWidth="1"/>
  </cols>
  <sheetData>
    <row r="1" spans="1:4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49" ht="21" x14ac:dyDescent="0.5">
      <c r="A2" s="339" t="str">
        <f ca="1">VLOOKUP(AC2,Sommaire!B4:C96,2,"faux")</f>
        <v>AXE B : Mobilité et Transport</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76" t="str">
        <f ca="1">MID(AA4,1,1)</f>
        <v>B</v>
      </c>
    </row>
    <row r="3" spans="1:4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49" ht="15.75" customHeight="1" thickBot="1" x14ac:dyDescent="0.4">
      <c r="A4" s="285" t="str">
        <f ca="1">VLOOKUP(RIGHT(CELL("filename",A1),LEN(CELL("filename",A1))-SEARCH("]",CELL("filename",A1))),Sommaire!C5:D69,2,"faux")</f>
        <v>Favoriser les mobilités douces : Vélo</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B.1</v>
      </c>
      <c r="AB4" s="327"/>
    </row>
    <row r="5" spans="1:4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4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49" x14ac:dyDescent="0.35">
      <c r="A7" s="342" t="s">
        <v>6</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4"/>
    </row>
    <row r="8" spans="1:49" ht="110" customHeight="1" x14ac:dyDescent="0.35">
      <c r="A8" s="300" t="s">
        <v>551</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49" x14ac:dyDescent="0.35">
      <c r="A9" s="342" t="s">
        <v>53</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4"/>
    </row>
    <row r="10" spans="1:49" ht="88.75" customHeight="1" x14ac:dyDescent="0.35">
      <c r="A10" s="345" t="s">
        <v>394</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7"/>
      <c r="AC10" s="21"/>
    </row>
    <row r="11" spans="1:49" s="121" customFormat="1" ht="65.400000000000006" customHeight="1" x14ac:dyDescent="0.35">
      <c r="A11" s="348"/>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7"/>
      <c r="AC11" s="120"/>
    </row>
    <row r="12" spans="1:49" x14ac:dyDescent="0.35">
      <c r="A12" s="342" t="s">
        <v>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4"/>
    </row>
    <row r="13" spans="1:49" x14ac:dyDescent="0.35">
      <c r="A13" s="349" t="s">
        <v>48</v>
      </c>
      <c r="B13" s="350"/>
      <c r="C13" s="350"/>
      <c r="D13" s="350"/>
      <c r="E13" s="350"/>
      <c r="F13" s="350"/>
      <c r="G13" s="350"/>
      <c r="H13" s="350"/>
      <c r="I13" s="350"/>
      <c r="J13" s="350"/>
      <c r="K13" s="350"/>
      <c r="L13" s="350"/>
      <c r="M13" s="350"/>
      <c r="N13" s="350"/>
      <c r="O13" s="350" t="s">
        <v>49</v>
      </c>
      <c r="P13" s="350"/>
      <c r="Q13" s="350"/>
      <c r="R13" s="350"/>
      <c r="S13" s="350"/>
      <c r="T13" s="350"/>
      <c r="U13" s="350"/>
      <c r="V13" s="350"/>
      <c r="W13" s="350"/>
      <c r="X13" s="350"/>
      <c r="Y13" s="350"/>
      <c r="Z13" s="350"/>
      <c r="AA13" s="350"/>
      <c r="AB13" s="351"/>
    </row>
    <row r="14" spans="1:49" s="3" customFormat="1" ht="89.4" customHeight="1" x14ac:dyDescent="0.35">
      <c r="A14" s="271" t="s">
        <v>395</v>
      </c>
      <c r="B14" s="272"/>
      <c r="C14" s="272"/>
      <c r="D14" s="272"/>
      <c r="E14" s="272"/>
      <c r="F14" s="272"/>
      <c r="G14" s="272"/>
      <c r="H14" s="272"/>
      <c r="I14" s="272"/>
      <c r="J14" s="272"/>
      <c r="K14" s="272"/>
      <c r="L14" s="272"/>
      <c r="M14" s="272"/>
      <c r="N14" s="273"/>
      <c r="O14" s="230" t="s">
        <v>197</v>
      </c>
      <c r="P14" s="228"/>
      <c r="Q14" s="228"/>
      <c r="R14" s="228"/>
      <c r="S14" s="228"/>
      <c r="T14" s="228"/>
      <c r="U14" s="228"/>
      <c r="V14" s="228"/>
      <c r="W14" s="228"/>
      <c r="X14" s="228"/>
      <c r="Y14" s="228"/>
      <c r="Z14" s="228"/>
      <c r="AA14" s="228"/>
      <c r="AB14" s="231"/>
      <c r="AH14" s="352" t="s">
        <v>378</v>
      </c>
      <c r="AI14" s="346"/>
      <c r="AJ14" s="346"/>
      <c r="AK14" s="346"/>
      <c r="AL14" s="346"/>
      <c r="AM14" s="346"/>
      <c r="AN14" s="346"/>
      <c r="AO14" s="346"/>
      <c r="AP14" s="346"/>
      <c r="AQ14" s="346"/>
      <c r="AR14" s="346"/>
      <c r="AS14" s="346"/>
      <c r="AT14" s="346"/>
      <c r="AU14" s="346"/>
      <c r="AV14" s="346"/>
      <c r="AW14" s="346"/>
    </row>
    <row r="15" spans="1:49" x14ac:dyDescent="0.35">
      <c r="A15" s="349" t="s">
        <v>191</v>
      </c>
      <c r="B15" s="350"/>
      <c r="C15" s="350"/>
      <c r="D15" s="350"/>
      <c r="E15" s="350"/>
      <c r="F15" s="350"/>
      <c r="G15" s="350"/>
      <c r="H15" s="350"/>
      <c r="I15" s="350"/>
      <c r="J15" s="350"/>
      <c r="K15" s="350"/>
      <c r="L15" s="350"/>
      <c r="M15" s="350"/>
      <c r="N15" s="350"/>
      <c r="O15" s="350" t="s">
        <v>64</v>
      </c>
      <c r="P15" s="350"/>
      <c r="Q15" s="350"/>
      <c r="R15" s="350"/>
      <c r="S15" s="350"/>
      <c r="T15" s="350"/>
      <c r="U15" s="350"/>
      <c r="V15" s="350"/>
      <c r="W15" s="350"/>
      <c r="X15" s="350"/>
      <c r="Y15" s="350"/>
      <c r="Z15" s="350"/>
      <c r="AA15" s="350"/>
      <c r="AB15" s="351"/>
    </row>
    <row r="16" spans="1:49" ht="30" customHeight="1" x14ac:dyDescent="0.35">
      <c r="A16" s="254" t="s">
        <v>198</v>
      </c>
      <c r="B16" s="255"/>
      <c r="C16" s="255"/>
      <c r="D16" s="255"/>
      <c r="E16" s="255"/>
      <c r="F16" s="255"/>
      <c r="G16" s="255"/>
      <c r="H16" s="255"/>
      <c r="I16" s="255"/>
      <c r="J16" s="255"/>
      <c r="K16" s="255"/>
      <c r="L16" s="255"/>
      <c r="M16" s="255"/>
      <c r="N16" s="255"/>
      <c r="O16" s="255" t="s">
        <v>208</v>
      </c>
      <c r="P16" s="255"/>
      <c r="Q16" s="255"/>
      <c r="R16" s="255"/>
      <c r="S16" s="255"/>
      <c r="T16" s="255"/>
      <c r="U16" s="255"/>
      <c r="V16" s="255"/>
      <c r="W16" s="255"/>
      <c r="X16" s="255"/>
      <c r="Y16" s="255"/>
      <c r="Z16" s="255"/>
      <c r="AA16" s="255"/>
      <c r="AB16" s="277"/>
    </row>
    <row r="17" spans="1:44" x14ac:dyDescent="0.35">
      <c r="A17" s="349" t="s">
        <v>63</v>
      </c>
      <c r="B17" s="350"/>
      <c r="C17" s="350"/>
      <c r="D17" s="350"/>
      <c r="E17" s="350"/>
      <c r="F17" s="350"/>
      <c r="G17" s="350"/>
      <c r="H17" s="350"/>
      <c r="I17" s="350"/>
      <c r="J17" s="350"/>
      <c r="K17" s="350"/>
      <c r="L17" s="350"/>
      <c r="M17" s="350"/>
      <c r="N17" s="350"/>
      <c r="O17" s="350" t="s">
        <v>144</v>
      </c>
      <c r="P17" s="350"/>
      <c r="Q17" s="350"/>
      <c r="R17" s="350"/>
      <c r="S17" s="350"/>
      <c r="T17" s="350"/>
      <c r="U17" s="350"/>
      <c r="V17" s="350"/>
      <c r="W17" s="350"/>
      <c r="X17" s="350"/>
      <c r="Y17" s="350"/>
      <c r="Z17" s="350"/>
      <c r="AA17" s="350"/>
      <c r="AB17" s="351"/>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349" t="s">
        <v>229</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1"/>
    </row>
    <row r="20" spans="1:44" ht="43.5" customHeight="1" x14ac:dyDescent="0.35">
      <c r="A20" s="254" t="s">
        <v>317</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42" t="s">
        <v>2</v>
      </c>
      <c r="B21" s="343"/>
      <c r="C21" s="343"/>
      <c r="D21" s="343"/>
      <c r="E21" s="343"/>
      <c r="F21" s="343"/>
      <c r="G21" s="343"/>
      <c r="H21" s="343"/>
      <c r="I21" s="343"/>
      <c r="J21" s="343"/>
      <c r="K21" s="343"/>
      <c r="L21" s="343"/>
      <c r="M21" s="343"/>
      <c r="N21" s="353"/>
      <c r="O21" s="343" t="s">
        <v>50</v>
      </c>
      <c r="P21" s="343"/>
      <c r="Q21" s="343"/>
      <c r="R21" s="343"/>
      <c r="S21" s="343"/>
      <c r="T21" s="343"/>
      <c r="U21" s="343"/>
      <c r="V21" s="343"/>
      <c r="W21" s="343"/>
      <c r="X21" s="343"/>
      <c r="Y21" s="343"/>
      <c r="Z21" s="343"/>
      <c r="AA21" s="343"/>
      <c r="AB21" s="344"/>
    </row>
    <row r="22" spans="1:44" x14ac:dyDescent="0.35">
      <c r="A22" s="258" t="s">
        <v>553</v>
      </c>
      <c r="B22" s="249"/>
      <c r="C22" s="249"/>
      <c r="D22" s="249"/>
      <c r="E22" s="249"/>
      <c r="F22" s="249"/>
      <c r="G22" s="249"/>
      <c r="H22" s="249"/>
      <c r="I22" s="249"/>
      <c r="J22" s="249"/>
      <c r="K22" s="249"/>
      <c r="L22" s="249"/>
      <c r="M22" s="249"/>
      <c r="N22" s="250"/>
      <c r="O22" s="230" t="s">
        <v>316</v>
      </c>
      <c r="P22" s="228"/>
      <c r="Q22" s="228"/>
      <c r="R22" s="228"/>
      <c r="S22" s="228"/>
      <c r="T22" s="228"/>
      <c r="U22" s="228"/>
      <c r="V22" s="228"/>
      <c r="W22" s="228"/>
      <c r="X22" s="228"/>
      <c r="Y22" s="228"/>
      <c r="Z22" s="228"/>
      <c r="AA22" s="228"/>
      <c r="AB22" s="231"/>
      <c r="AR22" s="92"/>
    </row>
    <row r="23" spans="1:44" x14ac:dyDescent="0.35">
      <c r="A23" s="258" t="s">
        <v>397</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550</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t="s">
        <v>552</v>
      </c>
      <c r="B25" s="249"/>
      <c r="C25" s="249"/>
      <c r="D25" s="249"/>
      <c r="E25" s="249"/>
      <c r="F25" s="249"/>
      <c r="G25" s="249"/>
      <c r="H25" s="249"/>
      <c r="I25" s="249"/>
      <c r="J25" s="249"/>
      <c r="K25" s="249"/>
      <c r="L25" s="249"/>
      <c r="M25" s="249"/>
      <c r="N25" s="250"/>
      <c r="O25" s="261"/>
      <c r="P25" s="262"/>
      <c r="Q25" s="262"/>
      <c r="R25" s="262"/>
      <c r="S25" s="262"/>
      <c r="T25" s="262"/>
      <c r="U25" s="262"/>
      <c r="V25" s="262"/>
      <c r="W25" s="262"/>
      <c r="X25" s="262"/>
      <c r="Y25" s="262"/>
      <c r="Z25" s="262"/>
      <c r="AA25" s="262"/>
      <c r="AB25" s="263"/>
    </row>
    <row r="26" spans="1:44" x14ac:dyDescent="0.35">
      <c r="A26" s="354" t="s">
        <v>3</v>
      </c>
      <c r="B26" s="355"/>
      <c r="C26" s="355"/>
      <c r="D26" s="355"/>
      <c r="E26" s="355"/>
      <c r="F26" s="355"/>
      <c r="G26" s="355"/>
      <c r="H26" s="355"/>
      <c r="I26" s="355"/>
      <c r="J26" s="355"/>
      <c r="K26" s="355"/>
      <c r="L26" s="355"/>
      <c r="M26" s="355"/>
      <c r="N26" s="356"/>
      <c r="O26" s="357" t="s">
        <v>4</v>
      </c>
      <c r="P26" s="355"/>
      <c r="Q26" s="355"/>
      <c r="R26" s="355"/>
      <c r="S26" s="355"/>
      <c r="T26" s="355"/>
      <c r="U26" s="355"/>
      <c r="V26" s="355"/>
      <c r="W26" s="355"/>
      <c r="X26" s="355"/>
      <c r="Y26" s="355"/>
      <c r="Z26" s="355"/>
      <c r="AA26" s="355"/>
      <c r="AB26" s="358"/>
    </row>
    <row r="27" spans="1:44" s="3" customFormat="1" x14ac:dyDescent="0.35">
      <c r="A27" s="315" t="s">
        <v>184</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ht="28.25" customHeight="1" x14ac:dyDescent="0.35">
      <c r="A28" s="105"/>
      <c r="B28" s="309" t="s">
        <v>130</v>
      </c>
      <c r="C28" s="310"/>
      <c r="D28" s="311"/>
      <c r="E28" s="240" t="s">
        <v>436</v>
      </c>
      <c r="F28" s="241"/>
      <c r="G28" s="241"/>
      <c r="H28" s="241"/>
      <c r="I28" s="241"/>
      <c r="J28" s="241"/>
      <c r="K28" s="241"/>
      <c r="L28" s="241"/>
      <c r="M28" s="242"/>
      <c r="N28" s="109"/>
      <c r="O28" s="225"/>
      <c r="P28" s="312" t="s">
        <v>130</v>
      </c>
      <c r="Q28" s="313"/>
      <c r="R28" s="314"/>
      <c r="S28" s="306"/>
      <c r="T28" s="307"/>
      <c r="U28" s="307"/>
      <c r="V28" s="307"/>
      <c r="W28" s="307"/>
      <c r="X28" s="307"/>
      <c r="Y28" s="307"/>
      <c r="Z28" s="307"/>
      <c r="AA28" s="308"/>
      <c r="AB28" s="222"/>
    </row>
    <row r="29" spans="1:44" s="3" customFormat="1" ht="28.25" customHeight="1" x14ac:dyDescent="0.35">
      <c r="A29" s="105"/>
      <c r="B29" s="309" t="s">
        <v>131</v>
      </c>
      <c r="C29" s="310"/>
      <c r="D29" s="311"/>
      <c r="E29" s="240" t="s">
        <v>436</v>
      </c>
      <c r="F29" s="241"/>
      <c r="G29" s="241"/>
      <c r="H29" s="241"/>
      <c r="I29" s="241"/>
      <c r="J29" s="241"/>
      <c r="K29" s="241"/>
      <c r="L29" s="241"/>
      <c r="M29" s="242"/>
      <c r="N29" s="109"/>
      <c r="O29" s="225"/>
      <c r="P29" s="312" t="s">
        <v>131</v>
      </c>
      <c r="Q29" s="313"/>
      <c r="R29" s="314"/>
      <c r="S29" s="306"/>
      <c r="T29" s="307"/>
      <c r="U29" s="307"/>
      <c r="V29" s="307"/>
      <c r="W29" s="307"/>
      <c r="X29" s="307"/>
      <c r="Y29" s="307"/>
      <c r="Z29" s="307"/>
      <c r="AA29" s="308"/>
      <c r="AB29" s="222"/>
    </row>
    <row r="30" spans="1:44" s="3" customFormat="1" ht="28.25" customHeight="1" x14ac:dyDescent="0.35">
      <c r="A30" s="105"/>
      <c r="B30" s="309" t="s">
        <v>132</v>
      </c>
      <c r="C30" s="310"/>
      <c r="D30" s="311"/>
      <c r="E30" s="240" t="s">
        <v>438</v>
      </c>
      <c r="F30" s="241"/>
      <c r="G30" s="241"/>
      <c r="H30" s="241"/>
      <c r="I30" s="241"/>
      <c r="J30" s="241"/>
      <c r="K30" s="241"/>
      <c r="L30" s="241"/>
      <c r="M30" s="242"/>
      <c r="N30" s="109"/>
      <c r="O30" s="225"/>
      <c r="P30" s="312" t="s">
        <v>132</v>
      </c>
      <c r="Q30" s="313"/>
      <c r="R30" s="314"/>
      <c r="S30" s="306"/>
      <c r="T30" s="307"/>
      <c r="U30" s="307"/>
      <c r="V30" s="307"/>
      <c r="W30" s="307"/>
      <c r="X30" s="307"/>
      <c r="Y30" s="307"/>
      <c r="Z30" s="307"/>
      <c r="AA30" s="308"/>
      <c r="AB30" s="222"/>
    </row>
    <row r="31" spans="1:44" s="3" customFormat="1" ht="28.25" customHeight="1" x14ac:dyDescent="0.35">
      <c r="A31" s="105"/>
      <c r="B31" s="309" t="s">
        <v>133</v>
      </c>
      <c r="C31" s="310"/>
      <c r="D31" s="311"/>
      <c r="E31" s="240" t="s">
        <v>437</v>
      </c>
      <c r="F31" s="241"/>
      <c r="G31" s="241"/>
      <c r="H31" s="241"/>
      <c r="I31" s="241"/>
      <c r="J31" s="241"/>
      <c r="K31" s="241"/>
      <c r="L31" s="241"/>
      <c r="M31" s="242"/>
      <c r="N31" s="109"/>
      <c r="O31" s="225"/>
      <c r="P31" s="312" t="s">
        <v>133</v>
      </c>
      <c r="Q31" s="313"/>
      <c r="R31" s="314"/>
      <c r="S31" s="306"/>
      <c r="T31" s="307"/>
      <c r="U31" s="307"/>
      <c r="V31" s="307"/>
      <c r="W31" s="307"/>
      <c r="X31" s="307"/>
      <c r="Y31" s="307"/>
      <c r="Z31" s="307"/>
      <c r="AA31" s="308"/>
      <c r="AB31" s="222"/>
    </row>
    <row r="32" spans="1:44" s="3" customFormat="1" ht="28.25" customHeight="1" x14ac:dyDescent="0.35">
      <c r="A32" s="105"/>
      <c r="B32" s="309" t="s">
        <v>134</v>
      </c>
      <c r="C32" s="310"/>
      <c r="D32" s="311"/>
      <c r="E32" s="240" t="s">
        <v>437</v>
      </c>
      <c r="F32" s="241"/>
      <c r="G32" s="241"/>
      <c r="H32" s="241"/>
      <c r="I32" s="241"/>
      <c r="J32" s="241"/>
      <c r="K32" s="241"/>
      <c r="L32" s="241"/>
      <c r="M32" s="242"/>
      <c r="N32" s="109"/>
      <c r="O32" s="225"/>
      <c r="P32" s="312" t="s">
        <v>134</v>
      </c>
      <c r="Q32" s="313"/>
      <c r="R32" s="314"/>
      <c r="S32" s="306"/>
      <c r="T32" s="307"/>
      <c r="U32" s="307"/>
      <c r="V32" s="307"/>
      <c r="W32" s="307"/>
      <c r="X32" s="307"/>
      <c r="Y32" s="307"/>
      <c r="Z32" s="307"/>
      <c r="AA32" s="308"/>
      <c r="AB32" s="222"/>
    </row>
    <row r="33" spans="1:29" s="3" customFormat="1" ht="28.25" customHeight="1" x14ac:dyDescent="0.35">
      <c r="A33" s="105"/>
      <c r="B33" s="237" t="s">
        <v>135</v>
      </c>
      <c r="C33" s="238"/>
      <c r="D33" s="239"/>
      <c r="E33" s="240" t="s">
        <v>437</v>
      </c>
      <c r="F33" s="241"/>
      <c r="G33" s="241"/>
      <c r="H33" s="241"/>
      <c r="I33" s="241"/>
      <c r="J33" s="241"/>
      <c r="K33" s="241"/>
      <c r="L33" s="241"/>
      <c r="M33" s="242"/>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42" t="s">
        <v>51</v>
      </c>
      <c r="B35" s="343"/>
      <c r="C35" s="343"/>
      <c r="D35" s="343"/>
      <c r="E35" s="343"/>
      <c r="F35" s="343"/>
      <c r="G35" s="343"/>
      <c r="H35" s="343"/>
      <c r="I35" s="343"/>
      <c r="J35" s="343"/>
      <c r="K35" s="343"/>
      <c r="L35" s="343"/>
      <c r="M35" s="343"/>
      <c r="N35" s="343"/>
      <c r="O35" s="343" t="s">
        <v>5</v>
      </c>
      <c r="P35" s="343"/>
      <c r="Q35" s="343"/>
      <c r="R35" s="343"/>
      <c r="S35" s="343"/>
      <c r="T35" s="343"/>
      <c r="U35" s="343"/>
      <c r="V35" s="343"/>
      <c r="W35" s="343"/>
      <c r="X35" s="343"/>
      <c r="Y35" s="343"/>
      <c r="Z35" s="343"/>
      <c r="AA35" s="343"/>
      <c r="AB35" s="344"/>
    </row>
    <row r="36" spans="1:29" ht="78" customHeight="1" x14ac:dyDescent="0.35">
      <c r="A36" s="300" t="s">
        <v>418</v>
      </c>
      <c r="B36" s="252"/>
      <c r="C36" s="252"/>
      <c r="D36" s="252"/>
      <c r="E36" s="252"/>
      <c r="F36" s="252"/>
      <c r="G36" s="252"/>
      <c r="H36" s="252"/>
      <c r="I36" s="252"/>
      <c r="J36" s="252"/>
      <c r="K36" s="252"/>
      <c r="L36" s="252"/>
      <c r="M36" s="252"/>
      <c r="N36" s="301"/>
      <c r="O36" s="230" t="s">
        <v>313</v>
      </c>
      <c r="P36" s="363"/>
      <c r="Q36" s="363"/>
      <c r="R36" s="363"/>
      <c r="S36" s="363"/>
      <c r="T36" s="363"/>
      <c r="U36" s="363"/>
      <c r="V36" s="363"/>
      <c r="W36" s="363"/>
      <c r="X36" s="363"/>
      <c r="Y36" s="363"/>
      <c r="Z36" s="363"/>
      <c r="AA36" s="363"/>
      <c r="AB36" s="364"/>
    </row>
    <row r="37" spans="1:29" x14ac:dyDescent="0.35">
      <c r="A37" s="342" t="s">
        <v>10</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4"/>
    </row>
    <row r="38" spans="1:29" ht="29" customHeight="1" x14ac:dyDescent="0.35">
      <c r="A38" s="359" t="s">
        <v>52</v>
      </c>
      <c r="B38" s="360"/>
      <c r="C38" s="360"/>
      <c r="D38" s="360"/>
      <c r="E38" s="360"/>
      <c r="F38" s="360"/>
      <c r="G38" s="360"/>
      <c r="H38" s="360"/>
      <c r="I38" s="360"/>
      <c r="J38" s="360"/>
      <c r="K38" s="216" t="s">
        <v>479</v>
      </c>
      <c r="L38" s="296"/>
      <c r="M38" s="296"/>
      <c r="N38" s="296"/>
      <c r="O38" s="296"/>
      <c r="P38" s="296"/>
      <c r="Q38" s="296"/>
      <c r="R38" s="296"/>
      <c r="S38" s="296"/>
      <c r="T38" s="296"/>
      <c r="U38" s="296"/>
      <c r="V38" s="296"/>
      <c r="W38" s="296"/>
      <c r="X38" s="296"/>
      <c r="Y38" s="296"/>
      <c r="Z38" s="296"/>
      <c r="AA38" s="296"/>
      <c r="AB38" s="297"/>
      <c r="AC38" s="1"/>
    </row>
    <row r="39" spans="1:29" x14ac:dyDescent="0.35">
      <c r="A39" s="359" t="s">
        <v>120</v>
      </c>
      <c r="B39" s="360"/>
      <c r="C39" s="360"/>
      <c r="D39" s="360"/>
      <c r="E39" s="360"/>
      <c r="F39" s="360"/>
      <c r="G39" s="360"/>
      <c r="H39" s="360"/>
      <c r="I39" s="360"/>
      <c r="J39" s="360"/>
      <c r="K39" s="235" t="s">
        <v>483</v>
      </c>
      <c r="L39" s="235"/>
      <c r="M39" s="235"/>
      <c r="N39" s="235"/>
      <c r="O39" s="235"/>
      <c r="P39" s="235"/>
      <c r="Q39" s="235"/>
      <c r="R39" s="235"/>
      <c r="S39" s="235"/>
      <c r="T39" s="235"/>
      <c r="U39" s="235"/>
      <c r="V39" s="235"/>
      <c r="W39" s="235"/>
      <c r="X39" s="235"/>
      <c r="Y39" s="235"/>
      <c r="Z39" s="235"/>
      <c r="AA39" s="235"/>
      <c r="AB39" s="236"/>
      <c r="AC39" s="1"/>
    </row>
    <row r="40" spans="1:29" ht="29.5" customHeight="1" thickBot="1" x14ac:dyDescent="0.4">
      <c r="A40" s="359" t="s">
        <v>11</v>
      </c>
      <c r="B40" s="360"/>
      <c r="C40" s="360"/>
      <c r="D40" s="360"/>
      <c r="E40" s="360"/>
      <c r="F40" s="360"/>
      <c r="G40" s="360"/>
      <c r="H40" s="360"/>
      <c r="I40" s="360"/>
      <c r="J40" s="360"/>
      <c r="K40" s="220" t="s">
        <v>511</v>
      </c>
      <c r="L40" s="298"/>
      <c r="M40" s="298"/>
      <c r="N40" s="298"/>
      <c r="O40" s="298"/>
      <c r="P40" s="298"/>
      <c r="Q40" s="298"/>
      <c r="R40" s="298"/>
      <c r="S40" s="298"/>
      <c r="T40" s="298"/>
      <c r="U40" s="298"/>
      <c r="V40" s="298"/>
      <c r="W40" s="298"/>
      <c r="X40" s="298"/>
      <c r="Y40" s="298"/>
      <c r="Z40" s="298"/>
      <c r="AA40" s="298"/>
      <c r="AB40" s="299"/>
      <c r="AC40" s="1"/>
    </row>
    <row r="41" spans="1:29" ht="15" thickBot="1" x14ac:dyDescent="0.4">
      <c r="A41" s="361" t="s">
        <v>12</v>
      </c>
      <c r="B41" s="362"/>
      <c r="C41" s="362"/>
      <c r="D41" s="362"/>
      <c r="E41" s="362"/>
      <c r="F41" s="362"/>
      <c r="G41" s="362"/>
      <c r="H41" s="362"/>
      <c r="I41" s="362"/>
      <c r="J41" s="362"/>
      <c r="K41" s="220" t="s">
        <v>314</v>
      </c>
      <c r="L41" s="298"/>
      <c r="M41" s="298"/>
      <c r="N41" s="298"/>
      <c r="O41" s="298"/>
      <c r="P41" s="298"/>
      <c r="Q41" s="298"/>
      <c r="R41" s="298"/>
      <c r="S41" s="298"/>
      <c r="T41" s="298"/>
      <c r="U41" s="298"/>
      <c r="V41" s="298"/>
      <c r="W41" s="298"/>
      <c r="X41" s="298"/>
      <c r="Y41" s="298"/>
      <c r="Z41" s="298"/>
      <c r="AA41" s="298"/>
      <c r="AB41" s="299"/>
      <c r="AC41" s="1"/>
    </row>
  </sheetData>
  <mergeCells count="80">
    <mergeCell ref="A40:J40"/>
    <mergeCell ref="K40:AB40"/>
    <mergeCell ref="A41:J41"/>
    <mergeCell ref="K41:AB41"/>
    <mergeCell ref="A36:N36"/>
    <mergeCell ref="O36:AB36"/>
    <mergeCell ref="A37:AB37"/>
    <mergeCell ref="A38:J38"/>
    <mergeCell ref="K38:AB38"/>
    <mergeCell ref="A39:J39"/>
    <mergeCell ref="B32:D32"/>
    <mergeCell ref="E32:M32"/>
    <mergeCell ref="P32:R32"/>
    <mergeCell ref="S32:AA32"/>
    <mergeCell ref="K39:AB39"/>
    <mergeCell ref="B33:D33"/>
    <mergeCell ref="E33:M33"/>
    <mergeCell ref="P33:R33"/>
    <mergeCell ref="S33:AA33"/>
    <mergeCell ref="P34:AB34"/>
    <mergeCell ref="A35:N35"/>
    <mergeCell ref="O35:AB35"/>
    <mergeCell ref="P30:R30"/>
    <mergeCell ref="S30:AA30"/>
    <mergeCell ref="B31:D31"/>
    <mergeCell ref="E31:M31"/>
    <mergeCell ref="P31:R31"/>
    <mergeCell ref="S31:AA31"/>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A21:N21"/>
    <mergeCell ref="O21:AB21"/>
    <mergeCell ref="A22:N22"/>
    <mergeCell ref="O22:AB25"/>
    <mergeCell ref="A23:N23"/>
    <mergeCell ref="A24:N24"/>
    <mergeCell ref="A25:N25"/>
    <mergeCell ref="A18:N18"/>
    <mergeCell ref="O18:AB18"/>
    <mergeCell ref="A19:N19"/>
    <mergeCell ref="O19:AB19"/>
    <mergeCell ref="A20:N20"/>
    <mergeCell ref="O20:AB20"/>
    <mergeCell ref="A15:N15"/>
    <mergeCell ref="O15:AB15"/>
    <mergeCell ref="A16:N16"/>
    <mergeCell ref="O16:AB16"/>
    <mergeCell ref="A17:N17"/>
    <mergeCell ref="O17:AB17"/>
    <mergeCell ref="A13:N13"/>
    <mergeCell ref="O13:AB13"/>
    <mergeCell ref="A14:N14"/>
    <mergeCell ref="O14:AB14"/>
    <mergeCell ref="AH14:AW14"/>
    <mergeCell ref="A7:AB7"/>
    <mergeCell ref="A8:AB8"/>
    <mergeCell ref="A9:AB9"/>
    <mergeCell ref="A10:AB11"/>
    <mergeCell ref="A12:AB12"/>
    <mergeCell ref="A1:E1"/>
    <mergeCell ref="F1:W1"/>
    <mergeCell ref="X1:AB1"/>
    <mergeCell ref="A2:AB2"/>
    <mergeCell ref="A4:W5"/>
    <mergeCell ref="Y4:Z5"/>
    <mergeCell ref="AA4:AB5"/>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AW41"/>
  <sheetViews>
    <sheetView view="pageBreakPreview" topLeftCell="A14" zoomScaleNormal="100" zoomScaleSheetLayoutView="100" workbookViewId="0">
      <selection activeCell="A8" sqref="A8:AB8"/>
    </sheetView>
  </sheetViews>
  <sheetFormatPr baseColWidth="10" defaultRowHeight="14.5" x14ac:dyDescent="0.35"/>
  <cols>
    <col min="1" max="13" width="3.08984375" customWidth="1"/>
    <col min="14" max="14" width="3.81640625" customWidth="1"/>
    <col min="15" max="109" width="3.08984375" customWidth="1"/>
  </cols>
  <sheetData>
    <row r="1" spans="1:4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49" ht="21" x14ac:dyDescent="0.5">
      <c r="A2" s="339" t="str">
        <f ca="1">VLOOKUP(AC2,Sommaire!B4:C96,2,"faux")</f>
        <v>AXE B : Mobilité et Transport</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76" t="str">
        <f ca="1">MID(AA4,1,1)</f>
        <v>B</v>
      </c>
    </row>
    <row r="3" spans="1:4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49" ht="15.75" customHeight="1" thickBot="1" x14ac:dyDescent="0.4">
      <c r="A4" s="285" t="str">
        <f ca="1">VLOOKUP(RIGHT(CELL("filename",A1),LEN(CELL("filename",A1))-SEARCH("]",CELL("filename",A1))),Sommaire!C5:D69,2,"faux")</f>
        <v>Favoriser les mobilités douces : Covoiturage / Autostop</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B.2</v>
      </c>
      <c r="AB4" s="327"/>
    </row>
    <row r="5" spans="1:4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4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49" x14ac:dyDescent="0.35">
      <c r="A7" s="342" t="s">
        <v>6</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4"/>
    </row>
    <row r="8" spans="1:49" ht="84" customHeight="1" x14ac:dyDescent="0.35">
      <c r="A8" s="300" t="s">
        <v>548</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49" x14ac:dyDescent="0.35">
      <c r="A9" s="342" t="s">
        <v>53</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4"/>
    </row>
    <row r="10" spans="1:49" ht="66" customHeight="1" x14ac:dyDescent="0.35">
      <c r="A10" s="365" t="s">
        <v>440</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49" ht="91.2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49" x14ac:dyDescent="0.35">
      <c r="A12" s="342" t="s">
        <v>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4"/>
    </row>
    <row r="13" spans="1:49" x14ac:dyDescent="0.35">
      <c r="A13" s="349" t="s">
        <v>48</v>
      </c>
      <c r="B13" s="350"/>
      <c r="C13" s="350"/>
      <c r="D13" s="350"/>
      <c r="E13" s="350"/>
      <c r="F13" s="350"/>
      <c r="G13" s="350"/>
      <c r="H13" s="350"/>
      <c r="I13" s="350"/>
      <c r="J13" s="350"/>
      <c r="K13" s="350"/>
      <c r="L13" s="350"/>
      <c r="M13" s="350"/>
      <c r="N13" s="350"/>
      <c r="O13" s="350" t="s">
        <v>49</v>
      </c>
      <c r="P13" s="350"/>
      <c r="Q13" s="350"/>
      <c r="R13" s="350"/>
      <c r="S13" s="350"/>
      <c r="T13" s="350"/>
      <c r="U13" s="350"/>
      <c r="V13" s="350"/>
      <c r="W13" s="350"/>
      <c r="X13" s="350"/>
      <c r="Y13" s="350"/>
      <c r="Z13" s="350"/>
      <c r="AA13" s="350"/>
      <c r="AB13" s="351"/>
    </row>
    <row r="14" spans="1:49" s="3" customFormat="1" ht="89.4" customHeight="1" x14ac:dyDescent="0.35">
      <c r="A14" s="271" t="s">
        <v>396</v>
      </c>
      <c r="B14" s="272"/>
      <c r="C14" s="272"/>
      <c r="D14" s="272"/>
      <c r="E14" s="272"/>
      <c r="F14" s="272"/>
      <c r="G14" s="272"/>
      <c r="H14" s="272"/>
      <c r="I14" s="272"/>
      <c r="J14" s="272"/>
      <c r="K14" s="272"/>
      <c r="L14" s="272"/>
      <c r="M14" s="272"/>
      <c r="N14" s="273"/>
      <c r="O14" s="274" t="s">
        <v>197</v>
      </c>
      <c r="P14" s="272"/>
      <c r="Q14" s="272"/>
      <c r="R14" s="272"/>
      <c r="S14" s="272"/>
      <c r="T14" s="272"/>
      <c r="U14" s="272"/>
      <c r="V14" s="272"/>
      <c r="W14" s="272"/>
      <c r="X14" s="272"/>
      <c r="Y14" s="272"/>
      <c r="Z14" s="272"/>
      <c r="AA14" s="272"/>
      <c r="AB14" s="275"/>
      <c r="AH14" s="352" t="s">
        <v>378</v>
      </c>
      <c r="AI14" s="346"/>
      <c r="AJ14" s="346"/>
      <c r="AK14" s="346"/>
      <c r="AL14" s="346"/>
      <c r="AM14" s="346"/>
      <c r="AN14" s="346"/>
      <c r="AO14" s="346"/>
      <c r="AP14" s="346"/>
      <c r="AQ14" s="346"/>
      <c r="AR14" s="346"/>
      <c r="AS14" s="346"/>
      <c r="AT14" s="346"/>
      <c r="AU14" s="346"/>
      <c r="AV14" s="346"/>
      <c r="AW14" s="346"/>
    </row>
    <row r="15" spans="1:49" x14ac:dyDescent="0.35">
      <c r="A15" s="349" t="s">
        <v>191</v>
      </c>
      <c r="B15" s="350"/>
      <c r="C15" s="350"/>
      <c r="D15" s="350"/>
      <c r="E15" s="350"/>
      <c r="F15" s="350"/>
      <c r="G15" s="350"/>
      <c r="H15" s="350"/>
      <c r="I15" s="350"/>
      <c r="J15" s="350"/>
      <c r="K15" s="350"/>
      <c r="L15" s="350"/>
      <c r="M15" s="350"/>
      <c r="N15" s="350"/>
      <c r="O15" s="350" t="s">
        <v>64</v>
      </c>
      <c r="P15" s="350"/>
      <c r="Q15" s="350"/>
      <c r="R15" s="350"/>
      <c r="S15" s="350"/>
      <c r="T15" s="350"/>
      <c r="U15" s="350"/>
      <c r="V15" s="350"/>
      <c r="W15" s="350"/>
      <c r="X15" s="350"/>
      <c r="Y15" s="350"/>
      <c r="Z15" s="350"/>
      <c r="AA15" s="350"/>
      <c r="AB15" s="351"/>
    </row>
    <row r="16" spans="1:49" ht="30" customHeight="1" x14ac:dyDescent="0.35">
      <c r="A16" s="254" t="s">
        <v>198</v>
      </c>
      <c r="B16" s="255"/>
      <c r="C16" s="255"/>
      <c r="D16" s="255"/>
      <c r="E16" s="255"/>
      <c r="F16" s="255"/>
      <c r="G16" s="255"/>
      <c r="H16" s="255"/>
      <c r="I16" s="255"/>
      <c r="J16" s="255"/>
      <c r="K16" s="255"/>
      <c r="L16" s="255"/>
      <c r="M16" s="255"/>
      <c r="N16" s="255"/>
      <c r="O16" s="255" t="s">
        <v>208</v>
      </c>
      <c r="P16" s="255"/>
      <c r="Q16" s="255"/>
      <c r="R16" s="255"/>
      <c r="S16" s="255"/>
      <c r="T16" s="255"/>
      <c r="U16" s="255"/>
      <c r="V16" s="255"/>
      <c r="W16" s="255"/>
      <c r="X16" s="255"/>
      <c r="Y16" s="255"/>
      <c r="Z16" s="255"/>
      <c r="AA16" s="255"/>
      <c r="AB16" s="277"/>
    </row>
    <row r="17" spans="1:44" x14ac:dyDescent="0.35">
      <c r="A17" s="349" t="s">
        <v>63</v>
      </c>
      <c r="B17" s="350"/>
      <c r="C17" s="350"/>
      <c r="D17" s="350"/>
      <c r="E17" s="350"/>
      <c r="F17" s="350"/>
      <c r="G17" s="350"/>
      <c r="H17" s="350"/>
      <c r="I17" s="350"/>
      <c r="J17" s="350"/>
      <c r="K17" s="350"/>
      <c r="L17" s="350"/>
      <c r="M17" s="350"/>
      <c r="N17" s="350"/>
      <c r="O17" s="350" t="s">
        <v>144</v>
      </c>
      <c r="P17" s="350"/>
      <c r="Q17" s="350"/>
      <c r="R17" s="350"/>
      <c r="S17" s="350"/>
      <c r="T17" s="350"/>
      <c r="U17" s="350"/>
      <c r="V17" s="350"/>
      <c r="W17" s="350"/>
      <c r="X17" s="350"/>
      <c r="Y17" s="350"/>
      <c r="Z17" s="350"/>
      <c r="AA17" s="350"/>
      <c r="AB17" s="351"/>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349" t="s">
        <v>229</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1"/>
    </row>
    <row r="20" spans="1:44" ht="43.5" customHeight="1" x14ac:dyDescent="0.35">
      <c r="A20" s="254" t="s">
        <v>317</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42" t="s">
        <v>2</v>
      </c>
      <c r="B21" s="343"/>
      <c r="C21" s="343"/>
      <c r="D21" s="343"/>
      <c r="E21" s="343"/>
      <c r="F21" s="343"/>
      <c r="G21" s="343"/>
      <c r="H21" s="343"/>
      <c r="I21" s="343"/>
      <c r="J21" s="343"/>
      <c r="K21" s="343"/>
      <c r="L21" s="343"/>
      <c r="M21" s="343"/>
      <c r="N21" s="353"/>
      <c r="O21" s="343" t="s">
        <v>50</v>
      </c>
      <c r="P21" s="343"/>
      <c r="Q21" s="343"/>
      <c r="R21" s="343"/>
      <c r="S21" s="343"/>
      <c r="T21" s="343"/>
      <c r="U21" s="343"/>
      <c r="V21" s="343"/>
      <c r="W21" s="343"/>
      <c r="X21" s="343"/>
      <c r="Y21" s="343"/>
      <c r="Z21" s="343"/>
      <c r="AA21" s="343"/>
      <c r="AB21" s="344"/>
    </row>
    <row r="22" spans="1:44" ht="14.4" customHeight="1" x14ac:dyDescent="0.35">
      <c r="A22" s="258" t="s">
        <v>315</v>
      </c>
      <c r="B22" s="249"/>
      <c r="C22" s="249"/>
      <c r="D22" s="249"/>
      <c r="E22" s="249"/>
      <c r="F22" s="249"/>
      <c r="G22" s="249"/>
      <c r="H22" s="249"/>
      <c r="I22" s="249"/>
      <c r="J22" s="249"/>
      <c r="K22" s="249"/>
      <c r="L22" s="249"/>
      <c r="M22" s="249"/>
      <c r="N22" s="250"/>
      <c r="O22" s="230" t="s">
        <v>316</v>
      </c>
      <c r="P22" s="228"/>
      <c r="Q22" s="228"/>
      <c r="R22" s="228"/>
      <c r="S22" s="228"/>
      <c r="T22" s="228"/>
      <c r="U22" s="228"/>
      <c r="V22" s="228"/>
      <c r="W22" s="228"/>
      <c r="X22" s="228"/>
      <c r="Y22" s="228"/>
      <c r="Z22" s="228"/>
      <c r="AA22" s="228"/>
      <c r="AB22" s="231"/>
      <c r="AR22" s="92"/>
    </row>
    <row r="23" spans="1:44" x14ac:dyDescent="0.35">
      <c r="A23" s="258" t="s">
        <v>398</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c r="B25" s="249"/>
      <c r="C25" s="249"/>
      <c r="D25" s="249"/>
      <c r="E25" s="249"/>
      <c r="F25" s="249"/>
      <c r="G25" s="249"/>
      <c r="H25" s="249"/>
      <c r="I25" s="249"/>
      <c r="J25" s="249"/>
      <c r="K25" s="249"/>
      <c r="L25" s="249"/>
      <c r="M25" s="249"/>
      <c r="N25" s="250"/>
      <c r="O25" s="261"/>
      <c r="P25" s="262"/>
      <c r="Q25" s="262"/>
      <c r="R25" s="262"/>
      <c r="S25" s="262"/>
      <c r="T25" s="262"/>
      <c r="U25" s="262"/>
      <c r="V25" s="262"/>
      <c r="W25" s="262"/>
      <c r="X25" s="262"/>
      <c r="Y25" s="262"/>
      <c r="Z25" s="262"/>
      <c r="AA25" s="262"/>
      <c r="AB25" s="263"/>
    </row>
    <row r="26" spans="1:44" x14ac:dyDescent="0.35">
      <c r="A26" s="354" t="s">
        <v>3</v>
      </c>
      <c r="B26" s="355"/>
      <c r="C26" s="355"/>
      <c r="D26" s="355"/>
      <c r="E26" s="355"/>
      <c r="F26" s="355"/>
      <c r="G26" s="355"/>
      <c r="H26" s="355"/>
      <c r="I26" s="355"/>
      <c r="J26" s="355"/>
      <c r="K26" s="355"/>
      <c r="L26" s="355"/>
      <c r="M26" s="355"/>
      <c r="N26" s="356"/>
      <c r="O26" s="357" t="s">
        <v>4</v>
      </c>
      <c r="P26" s="355"/>
      <c r="Q26" s="355"/>
      <c r="R26" s="355"/>
      <c r="S26" s="355"/>
      <c r="T26" s="355"/>
      <c r="U26" s="355"/>
      <c r="V26" s="355"/>
      <c r="W26" s="355"/>
      <c r="X26" s="355"/>
      <c r="Y26" s="355"/>
      <c r="Z26" s="355"/>
      <c r="AA26" s="355"/>
      <c r="AB26" s="358"/>
    </row>
    <row r="27" spans="1:44" s="3" customFormat="1" x14ac:dyDescent="0.35">
      <c r="A27" s="315" t="s">
        <v>184</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ht="28.25" customHeight="1" x14ac:dyDescent="0.35">
      <c r="A28" s="105"/>
      <c r="B28" s="309" t="s">
        <v>130</v>
      </c>
      <c r="C28" s="310"/>
      <c r="D28" s="311"/>
      <c r="E28" s="240" t="s">
        <v>441</v>
      </c>
      <c r="F28" s="241"/>
      <c r="G28" s="241"/>
      <c r="H28" s="241"/>
      <c r="I28" s="241"/>
      <c r="J28" s="241"/>
      <c r="K28" s="241"/>
      <c r="L28" s="241"/>
      <c r="M28" s="242"/>
      <c r="N28" s="109"/>
      <c r="O28" s="225"/>
      <c r="P28" s="312" t="s">
        <v>130</v>
      </c>
      <c r="Q28" s="313"/>
      <c r="R28" s="314"/>
      <c r="S28" s="306"/>
      <c r="T28" s="307"/>
      <c r="U28" s="307"/>
      <c r="V28" s="307"/>
      <c r="W28" s="307"/>
      <c r="X28" s="307"/>
      <c r="Y28" s="307"/>
      <c r="Z28" s="307"/>
      <c r="AA28" s="308"/>
      <c r="AB28" s="222"/>
    </row>
    <row r="29" spans="1:44" s="3" customFormat="1" ht="28.25" customHeight="1" x14ac:dyDescent="0.35">
      <c r="A29" s="105"/>
      <c r="B29" s="309" t="s">
        <v>131</v>
      </c>
      <c r="C29" s="310"/>
      <c r="D29" s="311"/>
      <c r="E29" s="240" t="s">
        <v>377</v>
      </c>
      <c r="F29" s="241"/>
      <c r="G29" s="241"/>
      <c r="H29" s="241"/>
      <c r="I29" s="241"/>
      <c r="J29" s="241"/>
      <c r="K29" s="241"/>
      <c r="L29" s="241"/>
      <c r="M29" s="242"/>
      <c r="N29" s="109"/>
      <c r="O29" s="225"/>
      <c r="P29" s="312" t="s">
        <v>131</v>
      </c>
      <c r="Q29" s="313"/>
      <c r="R29" s="314"/>
      <c r="S29" s="306"/>
      <c r="T29" s="307"/>
      <c r="U29" s="307"/>
      <c r="V29" s="307"/>
      <c r="W29" s="307"/>
      <c r="X29" s="307"/>
      <c r="Y29" s="307"/>
      <c r="Z29" s="307"/>
      <c r="AA29" s="308"/>
      <c r="AB29" s="222"/>
    </row>
    <row r="30" spans="1:44" s="3" customFormat="1" ht="28.25" customHeight="1" x14ac:dyDescent="0.35">
      <c r="A30" s="105"/>
      <c r="B30" s="309" t="s">
        <v>132</v>
      </c>
      <c r="C30" s="310"/>
      <c r="D30" s="311"/>
      <c r="E30" s="240" t="s">
        <v>377</v>
      </c>
      <c r="F30" s="241"/>
      <c r="G30" s="241"/>
      <c r="H30" s="241"/>
      <c r="I30" s="241"/>
      <c r="J30" s="241"/>
      <c r="K30" s="241"/>
      <c r="L30" s="241"/>
      <c r="M30" s="242"/>
      <c r="N30" s="109"/>
      <c r="O30" s="225"/>
      <c r="P30" s="312" t="s">
        <v>132</v>
      </c>
      <c r="Q30" s="313"/>
      <c r="R30" s="314"/>
      <c r="S30" s="306"/>
      <c r="T30" s="307"/>
      <c r="U30" s="307"/>
      <c r="V30" s="307"/>
      <c r="W30" s="307"/>
      <c r="X30" s="307"/>
      <c r="Y30" s="307"/>
      <c r="Z30" s="307"/>
      <c r="AA30" s="308"/>
      <c r="AB30" s="222"/>
    </row>
    <row r="31" spans="1:44" s="3" customFormat="1" ht="28.25" customHeight="1" x14ac:dyDescent="0.35">
      <c r="A31" s="105"/>
      <c r="B31" s="309" t="s">
        <v>133</v>
      </c>
      <c r="C31" s="310"/>
      <c r="D31" s="311"/>
      <c r="E31" s="240" t="s">
        <v>377</v>
      </c>
      <c r="F31" s="241"/>
      <c r="G31" s="241"/>
      <c r="H31" s="241"/>
      <c r="I31" s="241"/>
      <c r="J31" s="241"/>
      <c r="K31" s="241"/>
      <c r="L31" s="241"/>
      <c r="M31" s="242"/>
      <c r="N31" s="109"/>
      <c r="O31" s="225"/>
      <c r="P31" s="312" t="s">
        <v>133</v>
      </c>
      <c r="Q31" s="313"/>
      <c r="R31" s="314"/>
      <c r="S31" s="306"/>
      <c r="T31" s="307"/>
      <c r="U31" s="307"/>
      <c r="V31" s="307"/>
      <c r="W31" s="307"/>
      <c r="X31" s="307"/>
      <c r="Y31" s="307"/>
      <c r="Z31" s="307"/>
      <c r="AA31" s="308"/>
      <c r="AB31" s="222"/>
    </row>
    <row r="32" spans="1:44" s="3" customFormat="1" ht="28.25" customHeight="1" x14ac:dyDescent="0.35">
      <c r="A32" s="105"/>
      <c r="B32" s="309" t="s">
        <v>134</v>
      </c>
      <c r="C32" s="310"/>
      <c r="D32" s="311"/>
      <c r="E32" s="240" t="s">
        <v>377</v>
      </c>
      <c r="F32" s="241"/>
      <c r="G32" s="241"/>
      <c r="H32" s="241"/>
      <c r="I32" s="241"/>
      <c r="J32" s="241"/>
      <c r="K32" s="241"/>
      <c r="L32" s="241"/>
      <c r="M32" s="242"/>
      <c r="N32" s="109"/>
      <c r="O32" s="225"/>
      <c r="P32" s="312" t="s">
        <v>134</v>
      </c>
      <c r="Q32" s="313"/>
      <c r="R32" s="314"/>
      <c r="S32" s="306"/>
      <c r="T32" s="307"/>
      <c r="U32" s="307"/>
      <c r="V32" s="307"/>
      <c r="W32" s="307"/>
      <c r="X32" s="307"/>
      <c r="Y32" s="307"/>
      <c r="Z32" s="307"/>
      <c r="AA32" s="308"/>
      <c r="AB32" s="222"/>
    </row>
    <row r="33" spans="1:29" s="3" customFormat="1" ht="28.25" customHeight="1" x14ac:dyDescent="0.35">
      <c r="A33" s="105"/>
      <c r="B33" s="237" t="s">
        <v>135</v>
      </c>
      <c r="C33" s="238"/>
      <c r="D33" s="239"/>
      <c r="E33" s="240" t="s">
        <v>377</v>
      </c>
      <c r="F33" s="241"/>
      <c r="G33" s="241"/>
      <c r="H33" s="241"/>
      <c r="I33" s="241"/>
      <c r="J33" s="241"/>
      <c r="K33" s="241"/>
      <c r="L33" s="241"/>
      <c r="M33" s="242"/>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42" t="s">
        <v>51</v>
      </c>
      <c r="B35" s="343"/>
      <c r="C35" s="343"/>
      <c r="D35" s="343"/>
      <c r="E35" s="343"/>
      <c r="F35" s="343"/>
      <c r="G35" s="343"/>
      <c r="H35" s="343"/>
      <c r="I35" s="343"/>
      <c r="J35" s="343"/>
      <c r="K35" s="343"/>
      <c r="L35" s="343"/>
      <c r="M35" s="343"/>
      <c r="N35" s="343"/>
      <c r="O35" s="343" t="s">
        <v>5</v>
      </c>
      <c r="P35" s="343"/>
      <c r="Q35" s="343"/>
      <c r="R35" s="343"/>
      <c r="S35" s="343"/>
      <c r="T35" s="343"/>
      <c r="U35" s="343"/>
      <c r="V35" s="343"/>
      <c r="W35" s="343"/>
      <c r="X35" s="343"/>
      <c r="Y35" s="343"/>
      <c r="Z35" s="343"/>
      <c r="AA35" s="343"/>
      <c r="AB35" s="344"/>
    </row>
    <row r="36" spans="1:29" ht="78" customHeight="1" x14ac:dyDescent="0.35">
      <c r="A36" s="300" t="s">
        <v>443</v>
      </c>
      <c r="B36" s="252"/>
      <c r="C36" s="252"/>
      <c r="D36" s="252"/>
      <c r="E36" s="252"/>
      <c r="F36" s="252"/>
      <c r="G36" s="252"/>
      <c r="H36" s="252"/>
      <c r="I36" s="252"/>
      <c r="J36" s="252"/>
      <c r="K36" s="252"/>
      <c r="L36" s="252"/>
      <c r="M36" s="252"/>
      <c r="N36" s="301"/>
      <c r="O36" s="230" t="s">
        <v>313</v>
      </c>
      <c r="P36" s="363"/>
      <c r="Q36" s="363"/>
      <c r="R36" s="363"/>
      <c r="S36" s="363"/>
      <c r="T36" s="363"/>
      <c r="U36" s="363"/>
      <c r="V36" s="363"/>
      <c r="W36" s="363"/>
      <c r="X36" s="363"/>
      <c r="Y36" s="363"/>
      <c r="Z36" s="363"/>
      <c r="AA36" s="363"/>
      <c r="AB36" s="364"/>
    </row>
    <row r="37" spans="1:29" x14ac:dyDescent="0.35">
      <c r="A37" s="342" t="s">
        <v>10</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4"/>
    </row>
    <row r="38" spans="1:29" x14ac:dyDescent="0.35">
      <c r="A38" s="359" t="s">
        <v>52</v>
      </c>
      <c r="B38" s="360"/>
      <c r="C38" s="360"/>
      <c r="D38" s="360"/>
      <c r="E38" s="360"/>
      <c r="F38" s="360"/>
      <c r="G38" s="360"/>
      <c r="H38" s="360"/>
      <c r="I38" s="360"/>
      <c r="J38" s="360"/>
      <c r="K38" s="216" t="s">
        <v>480</v>
      </c>
      <c r="L38" s="296"/>
      <c r="M38" s="296"/>
      <c r="N38" s="296"/>
      <c r="O38" s="296"/>
      <c r="P38" s="296"/>
      <c r="Q38" s="296"/>
      <c r="R38" s="296"/>
      <c r="S38" s="296"/>
      <c r="T38" s="296"/>
      <c r="U38" s="296"/>
      <c r="V38" s="296"/>
      <c r="W38" s="296"/>
      <c r="X38" s="296"/>
      <c r="Y38" s="296"/>
      <c r="Z38" s="296"/>
      <c r="AA38" s="296"/>
      <c r="AB38" s="297"/>
      <c r="AC38" s="1"/>
    </row>
    <row r="39" spans="1:29" x14ac:dyDescent="0.35">
      <c r="A39" s="359" t="s">
        <v>120</v>
      </c>
      <c r="B39" s="360"/>
      <c r="C39" s="360"/>
      <c r="D39" s="360"/>
      <c r="E39" s="360"/>
      <c r="F39" s="360"/>
      <c r="G39" s="360"/>
      <c r="H39" s="360"/>
      <c r="I39" s="360"/>
      <c r="J39" s="360"/>
      <c r="K39" s="235" t="s">
        <v>483</v>
      </c>
      <c r="L39" s="235"/>
      <c r="M39" s="235"/>
      <c r="N39" s="235"/>
      <c r="O39" s="235"/>
      <c r="P39" s="235"/>
      <c r="Q39" s="235"/>
      <c r="R39" s="235"/>
      <c r="S39" s="235"/>
      <c r="T39" s="235"/>
      <c r="U39" s="235"/>
      <c r="V39" s="235"/>
      <c r="W39" s="235"/>
      <c r="X39" s="235"/>
      <c r="Y39" s="235"/>
      <c r="Z39" s="235"/>
      <c r="AA39" s="235"/>
      <c r="AB39" s="236"/>
      <c r="AC39" s="1"/>
    </row>
    <row r="40" spans="1:29" ht="36.5" customHeight="1" thickBot="1" x14ac:dyDescent="0.4">
      <c r="A40" s="359" t="s">
        <v>11</v>
      </c>
      <c r="B40" s="360"/>
      <c r="C40" s="360"/>
      <c r="D40" s="360"/>
      <c r="E40" s="360"/>
      <c r="F40" s="360"/>
      <c r="G40" s="360"/>
      <c r="H40" s="360"/>
      <c r="I40" s="360"/>
      <c r="J40" s="360"/>
      <c r="K40" s="220" t="s">
        <v>482</v>
      </c>
      <c r="L40" s="298"/>
      <c r="M40" s="298"/>
      <c r="N40" s="298"/>
      <c r="O40" s="298"/>
      <c r="P40" s="298"/>
      <c r="Q40" s="298"/>
      <c r="R40" s="298"/>
      <c r="S40" s="298"/>
      <c r="T40" s="298"/>
      <c r="U40" s="298"/>
      <c r="V40" s="298"/>
      <c r="W40" s="298"/>
      <c r="X40" s="298"/>
      <c r="Y40" s="298"/>
      <c r="Z40" s="298"/>
      <c r="AA40" s="298"/>
      <c r="AB40" s="299"/>
      <c r="AC40" s="1"/>
    </row>
    <row r="41" spans="1:29" ht="15" thickBot="1" x14ac:dyDescent="0.4">
      <c r="A41" s="361" t="s">
        <v>12</v>
      </c>
      <c r="B41" s="362"/>
      <c r="C41" s="362"/>
      <c r="D41" s="362"/>
      <c r="E41" s="362"/>
      <c r="F41" s="362"/>
      <c r="G41" s="362"/>
      <c r="H41" s="362"/>
      <c r="I41" s="362"/>
      <c r="J41" s="362"/>
      <c r="K41" s="220" t="s">
        <v>314</v>
      </c>
      <c r="L41" s="298"/>
      <c r="M41" s="298"/>
      <c r="N41" s="298"/>
      <c r="O41" s="298"/>
      <c r="P41" s="298"/>
      <c r="Q41" s="298"/>
      <c r="R41" s="298"/>
      <c r="S41" s="298"/>
      <c r="T41" s="298"/>
      <c r="U41" s="298"/>
      <c r="V41" s="298"/>
      <c r="W41" s="298"/>
      <c r="X41" s="298"/>
      <c r="Y41" s="298"/>
      <c r="Z41" s="298"/>
      <c r="AA41" s="298"/>
      <c r="AB41" s="299"/>
      <c r="AC41" s="1"/>
    </row>
  </sheetData>
  <mergeCells count="80">
    <mergeCell ref="A40:J40"/>
    <mergeCell ref="K40:AB40"/>
    <mergeCell ref="A41:J41"/>
    <mergeCell ref="K41:AB41"/>
    <mergeCell ref="A24:N24"/>
    <mergeCell ref="A36:N36"/>
    <mergeCell ref="O36:AB36"/>
    <mergeCell ref="A37:AB37"/>
    <mergeCell ref="A38:J38"/>
    <mergeCell ref="K38:AB38"/>
    <mergeCell ref="B32:D32"/>
    <mergeCell ref="E32:M32"/>
    <mergeCell ref="P32:R32"/>
    <mergeCell ref="S32:AA32"/>
    <mergeCell ref="A39:J39"/>
    <mergeCell ref="K39:AB39"/>
    <mergeCell ref="A35:N35"/>
    <mergeCell ref="O35:AB35"/>
    <mergeCell ref="P30:R30"/>
    <mergeCell ref="S30:AA30"/>
    <mergeCell ref="B31:D31"/>
    <mergeCell ref="E31:M31"/>
    <mergeCell ref="P31:R31"/>
    <mergeCell ref="S31:AA31"/>
    <mergeCell ref="B33:D33"/>
    <mergeCell ref="E33:M33"/>
    <mergeCell ref="P33:R33"/>
    <mergeCell ref="S33:AA33"/>
    <mergeCell ref="P34:AB34"/>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A21:N21"/>
    <mergeCell ref="O21:AB21"/>
    <mergeCell ref="O22:AB25"/>
    <mergeCell ref="A23:N23"/>
    <mergeCell ref="A22:N22"/>
    <mergeCell ref="A25:N25"/>
    <mergeCell ref="A18:N18"/>
    <mergeCell ref="O18:AB18"/>
    <mergeCell ref="A19:N19"/>
    <mergeCell ref="O19:AB19"/>
    <mergeCell ref="A20:N20"/>
    <mergeCell ref="O20:AB20"/>
    <mergeCell ref="A15:N15"/>
    <mergeCell ref="O15:AB15"/>
    <mergeCell ref="A16:N16"/>
    <mergeCell ref="O16:AB16"/>
    <mergeCell ref="A17:N17"/>
    <mergeCell ref="O17:AB17"/>
    <mergeCell ref="A13:N13"/>
    <mergeCell ref="O13:AB13"/>
    <mergeCell ref="A14:N14"/>
    <mergeCell ref="O14:AB14"/>
    <mergeCell ref="AH14:AW14"/>
    <mergeCell ref="A7:AB7"/>
    <mergeCell ref="A8:AB8"/>
    <mergeCell ref="A9:AB9"/>
    <mergeCell ref="A10:AB11"/>
    <mergeCell ref="A12:AB12"/>
    <mergeCell ref="A1:E1"/>
    <mergeCell ref="F1:W1"/>
    <mergeCell ref="X1:AB1"/>
    <mergeCell ref="A2:AB2"/>
    <mergeCell ref="A4:W5"/>
    <mergeCell ref="Y4:Z5"/>
    <mergeCell ref="AA4:AB5"/>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1:AW41"/>
  <sheetViews>
    <sheetView view="pageBreakPreview" topLeftCell="A2" zoomScaleNormal="100" zoomScaleSheetLayoutView="100" workbookViewId="0">
      <selection activeCell="A8" sqref="A8:AB8"/>
    </sheetView>
  </sheetViews>
  <sheetFormatPr baseColWidth="10" defaultRowHeight="14.5" x14ac:dyDescent="0.35"/>
  <cols>
    <col min="1" max="109" width="3.08984375" customWidth="1"/>
  </cols>
  <sheetData>
    <row r="1" spans="1:4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49" ht="21" x14ac:dyDescent="0.5">
      <c r="A2" s="339" t="str">
        <f ca="1">VLOOKUP(AC2,Sommaire!B4:C96,2,"faux")</f>
        <v>AXE B : Mobilité et Transport</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76" t="str">
        <f ca="1">MID(AA4,1,1)</f>
        <v>B</v>
      </c>
    </row>
    <row r="3" spans="1:4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49" ht="15.75" customHeight="1" thickBot="1" x14ac:dyDescent="0.4">
      <c r="A4" s="285" t="str">
        <f ca="1">VLOOKUP(RIGHT(CELL("filename",A1),LEN(CELL("filename",A1))-SEARCH("]",CELL("filename",A1))),Sommaire!C5:D69,2,"faux")</f>
        <v>Favoriser les mobilités douces : Pédibus</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B.3</v>
      </c>
      <c r="AB4" s="327"/>
    </row>
    <row r="5" spans="1:4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4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49" x14ac:dyDescent="0.35">
      <c r="A7" s="342" t="s">
        <v>6</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4"/>
    </row>
    <row r="8" spans="1:49" ht="84" customHeight="1" x14ac:dyDescent="0.35">
      <c r="A8" s="300" t="s">
        <v>548</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49" x14ac:dyDescent="0.35">
      <c r="A9" s="342" t="s">
        <v>53</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4"/>
    </row>
    <row r="10" spans="1:49" ht="60" customHeight="1" x14ac:dyDescent="0.35">
      <c r="A10" s="365" t="s">
        <v>400</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49" ht="85.2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49" x14ac:dyDescent="0.35">
      <c r="A12" s="342" t="s">
        <v>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4"/>
    </row>
    <row r="13" spans="1:49" x14ac:dyDescent="0.35">
      <c r="A13" s="349" t="s">
        <v>48</v>
      </c>
      <c r="B13" s="350"/>
      <c r="C13" s="350"/>
      <c r="D13" s="350"/>
      <c r="E13" s="350"/>
      <c r="F13" s="350"/>
      <c r="G13" s="350"/>
      <c r="H13" s="350"/>
      <c r="I13" s="350"/>
      <c r="J13" s="350"/>
      <c r="K13" s="350"/>
      <c r="L13" s="350"/>
      <c r="M13" s="350"/>
      <c r="N13" s="350"/>
      <c r="O13" s="350" t="s">
        <v>49</v>
      </c>
      <c r="P13" s="350"/>
      <c r="Q13" s="350"/>
      <c r="R13" s="350"/>
      <c r="S13" s="350"/>
      <c r="T13" s="350"/>
      <c r="U13" s="350"/>
      <c r="V13" s="350"/>
      <c r="W13" s="350"/>
      <c r="X13" s="350"/>
      <c r="Y13" s="350"/>
      <c r="Z13" s="350"/>
      <c r="AA13" s="350"/>
      <c r="AB13" s="351"/>
    </row>
    <row r="14" spans="1:49" s="3" customFormat="1" ht="89.4" customHeight="1" x14ac:dyDescent="0.35">
      <c r="A14" s="271" t="s">
        <v>399</v>
      </c>
      <c r="B14" s="272"/>
      <c r="C14" s="272"/>
      <c r="D14" s="272"/>
      <c r="E14" s="272"/>
      <c r="F14" s="272"/>
      <c r="G14" s="272"/>
      <c r="H14" s="272"/>
      <c r="I14" s="272"/>
      <c r="J14" s="272"/>
      <c r="K14" s="272"/>
      <c r="L14" s="272"/>
      <c r="M14" s="272"/>
      <c r="N14" s="273"/>
      <c r="O14" s="274" t="s">
        <v>197</v>
      </c>
      <c r="P14" s="272"/>
      <c r="Q14" s="272"/>
      <c r="R14" s="272"/>
      <c r="S14" s="272"/>
      <c r="T14" s="272"/>
      <c r="U14" s="272"/>
      <c r="V14" s="272"/>
      <c r="W14" s="272"/>
      <c r="X14" s="272"/>
      <c r="Y14" s="272"/>
      <c r="Z14" s="272"/>
      <c r="AA14" s="272"/>
      <c r="AB14" s="275"/>
      <c r="AH14" s="352" t="s">
        <v>378</v>
      </c>
      <c r="AI14" s="346"/>
      <c r="AJ14" s="346"/>
      <c r="AK14" s="346"/>
      <c r="AL14" s="346"/>
      <c r="AM14" s="346"/>
      <c r="AN14" s="346"/>
      <c r="AO14" s="346"/>
      <c r="AP14" s="346"/>
      <c r="AQ14" s="346"/>
      <c r="AR14" s="346"/>
      <c r="AS14" s="346"/>
      <c r="AT14" s="346"/>
      <c r="AU14" s="346"/>
      <c r="AV14" s="346"/>
      <c r="AW14" s="346"/>
    </row>
    <row r="15" spans="1:49" x14ac:dyDescent="0.35">
      <c r="A15" s="349" t="s">
        <v>191</v>
      </c>
      <c r="B15" s="350"/>
      <c r="C15" s="350"/>
      <c r="D15" s="350"/>
      <c r="E15" s="350"/>
      <c r="F15" s="350"/>
      <c r="G15" s="350"/>
      <c r="H15" s="350"/>
      <c r="I15" s="350"/>
      <c r="J15" s="350"/>
      <c r="K15" s="350"/>
      <c r="L15" s="350"/>
      <c r="M15" s="350"/>
      <c r="N15" s="350"/>
      <c r="O15" s="350" t="s">
        <v>64</v>
      </c>
      <c r="P15" s="350"/>
      <c r="Q15" s="350"/>
      <c r="R15" s="350"/>
      <c r="S15" s="350"/>
      <c r="T15" s="350"/>
      <c r="U15" s="350"/>
      <c r="V15" s="350"/>
      <c r="W15" s="350"/>
      <c r="X15" s="350"/>
      <c r="Y15" s="350"/>
      <c r="Z15" s="350"/>
      <c r="AA15" s="350"/>
      <c r="AB15" s="351"/>
    </row>
    <row r="16" spans="1:49" ht="30" customHeight="1" x14ac:dyDescent="0.35">
      <c r="A16" s="254" t="s">
        <v>198</v>
      </c>
      <c r="B16" s="255"/>
      <c r="C16" s="255"/>
      <c r="D16" s="255"/>
      <c r="E16" s="255"/>
      <c r="F16" s="255"/>
      <c r="G16" s="255"/>
      <c r="H16" s="255"/>
      <c r="I16" s="255"/>
      <c r="J16" s="255"/>
      <c r="K16" s="255"/>
      <c r="L16" s="255"/>
      <c r="M16" s="255"/>
      <c r="N16" s="255"/>
      <c r="O16" s="255" t="s">
        <v>208</v>
      </c>
      <c r="P16" s="255"/>
      <c r="Q16" s="255"/>
      <c r="R16" s="255"/>
      <c r="S16" s="255"/>
      <c r="T16" s="255"/>
      <c r="U16" s="255"/>
      <c r="V16" s="255"/>
      <c r="W16" s="255"/>
      <c r="X16" s="255"/>
      <c r="Y16" s="255"/>
      <c r="Z16" s="255"/>
      <c r="AA16" s="255"/>
      <c r="AB16" s="277"/>
    </row>
    <row r="17" spans="1:44" x14ac:dyDescent="0.35">
      <c r="A17" s="349" t="s">
        <v>63</v>
      </c>
      <c r="B17" s="350"/>
      <c r="C17" s="350"/>
      <c r="D17" s="350"/>
      <c r="E17" s="350"/>
      <c r="F17" s="350"/>
      <c r="G17" s="350"/>
      <c r="H17" s="350"/>
      <c r="I17" s="350"/>
      <c r="J17" s="350"/>
      <c r="K17" s="350"/>
      <c r="L17" s="350"/>
      <c r="M17" s="350"/>
      <c r="N17" s="350"/>
      <c r="O17" s="350" t="s">
        <v>144</v>
      </c>
      <c r="P17" s="350"/>
      <c r="Q17" s="350"/>
      <c r="R17" s="350"/>
      <c r="S17" s="350"/>
      <c r="T17" s="350"/>
      <c r="U17" s="350"/>
      <c r="V17" s="350"/>
      <c r="W17" s="350"/>
      <c r="X17" s="350"/>
      <c r="Y17" s="350"/>
      <c r="Z17" s="350"/>
      <c r="AA17" s="350"/>
      <c r="AB17" s="351"/>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349" t="s">
        <v>229</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1"/>
    </row>
    <row r="20" spans="1:44" ht="43.5" customHeight="1" x14ac:dyDescent="0.35">
      <c r="A20" s="254" t="s">
        <v>317</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42" t="s">
        <v>2</v>
      </c>
      <c r="B21" s="343"/>
      <c r="C21" s="343"/>
      <c r="D21" s="343"/>
      <c r="E21" s="343"/>
      <c r="F21" s="343"/>
      <c r="G21" s="343"/>
      <c r="H21" s="343"/>
      <c r="I21" s="343"/>
      <c r="J21" s="343"/>
      <c r="K21" s="343"/>
      <c r="L21" s="343"/>
      <c r="M21" s="343"/>
      <c r="N21" s="353"/>
      <c r="O21" s="343" t="s">
        <v>50</v>
      </c>
      <c r="P21" s="343"/>
      <c r="Q21" s="343"/>
      <c r="R21" s="343"/>
      <c r="S21" s="343"/>
      <c r="T21" s="343"/>
      <c r="U21" s="343"/>
      <c r="V21" s="343"/>
      <c r="W21" s="343"/>
      <c r="X21" s="343"/>
      <c r="Y21" s="343"/>
      <c r="Z21" s="343"/>
      <c r="AA21" s="343"/>
      <c r="AB21" s="344"/>
    </row>
    <row r="22" spans="1:44" x14ac:dyDescent="0.35">
      <c r="A22" s="258" t="s">
        <v>402</v>
      </c>
      <c r="B22" s="249"/>
      <c r="C22" s="249"/>
      <c r="D22" s="249"/>
      <c r="E22" s="249"/>
      <c r="F22" s="249"/>
      <c r="G22" s="249"/>
      <c r="H22" s="249"/>
      <c r="I22" s="249"/>
      <c r="J22" s="249"/>
      <c r="K22" s="249"/>
      <c r="L22" s="249"/>
      <c r="M22" s="249"/>
      <c r="N22" s="250"/>
      <c r="O22" s="230" t="s">
        <v>316</v>
      </c>
      <c r="P22" s="228"/>
      <c r="Q22" s="228"/>
      <c r="R22" s="228"/>
      <c r="S22" s="228"/>
      <c r="T22" s="228"/>
      <c r="U22" s="228"/>
      <c r="V22" s="228"/>
      <c r="W22" s="228"/>
      <c r="X22" s="228"/>
      <c r="Y22" s="228"/>
      <c r="Z22" s="228"/>
      <c r="AA22" s="228"/>
      <c r="AB22" s="231"/>
      <c r="AR22" s="92"/>
    </row>
    <row r="23" spans="1:44" x14ac:dyDescent="0.35">
      <c r="A23" s="258" t="s">
        <v>403</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c r="B25" s="249"/>
      <c r="C25" s="249"/>
      <c r="D25" s="249"/>
      <c r="E25" s="249"/>
      <c r="F25" s="249"/>
      <c r="G25" s="249"/>
      <c r="H25" s="249"/>
      <c r="I25" s="249"/>
      <c r="J25" s="249"/>
      <c r="K25" s="249"/>
      <c r="L25" s="249"/>
      <c r="M25" s="249"/>
      <c r="N25" s="250"/>
      <c r="O25" s="261"/>
      <c r="P25" s="262"/>
      <c r="Q25" s="262"/>
      <c r="R25" s="262"/>
      <c r="S25" s="262"/>
      <c r="T25" s="262"/>
      <c r="U25" s="262"/>
      <c r="V25" s="262"/>
      <c r="W25" s="262"/>
      <c r="X25" s="262"/>
      <c r="Y25" s="262"/>
      <c r="Z25" s="262"/>
      <c r="AA25" s="262"/>
      <c r="AB25" s="263"/>
    </row>
    <row r="26" spans="1:44" x14ac:dyDescent="0.35">
      <c r="A26" s="354" t="s">
        <v>3</v>
      </c>
      <c r="B26" s="355"/>
      <c r="C26" s="355"/>
      <c r="D26" s="355"/>
      <c r="E26" s="355"/>
      <c r="F26" s="355"/>
      <c r="G26" s="355"/>
      <c r="H26" s="355"/>
      <c r="I26" s="355"/>
      <c r="J26" s="355"/>
      <c r="K26" s="355"/>
      <c r="L26" s="355"/>
      <c r="M26" s="355"/>
      <c r="N26" s="356"/>
      <c r="O26" s="357" t="s">
        <v>4</v>
      </c>
      <c r="P26" s="355"/>
      <c r="Q26" s="355"/>
      <c r="R26" s="355"/>
      <c r="S26" s="355"/>
      <c r="T26" s="355"/>
      <c r="U26" s="355"/>
      <c r="V26" s="355"/>
      <c r="W26" s="355"/>
      <c r="X26" s="355"/>
      <c r="Y26" s="355"/>
      <c r="Z26" s="355"/>
      <c r="AA26" s="355"/>
      <c r="AB26" s="358"/>
    </row>
    <row r="27" spans="1:44" s="3" customFormat="1" x14ac:dyDescent="0.35">
      <c r="A27" s="315" t="s">
        <v>184</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ht="28.25" customHeight="1" x14ac:dyDescent="0.35">
      <c r="A28" s="105"/>
      <c r="B28" s="309" t="s">
        <v>130</v>
      </c>
      <c r="C28" s="310"/>
      <c r="D28" s="311"/>
      <c r="E28" s="240" t="s">
        <v>401</v>
      </c>
      <c r="F28" s="241"/>
      <c r="G28" s="241"/>
      <c r="H28" s="241"/>
      <c r="I28" s="241"/>
      <c r="J28" s="241"/>
      <c r="K28" s="241"/>
      <c r="L28" s="241"/>
      <c r="M28" s="242"/>
      <c r="N28" s="109"/>
      <c r="O28" s="225"/>
      <c r="P28" s="312" t="s">
        <v>130</v>
      </c>
      <c r="Q28" s="313"/>
      <c r="R28" s="314"/>
      <c r="S28" s="306"/>
      <c r="T28" s="307"/>
      <c r="U28" s="307"/>
      <c r="V28" s="307"/>
      <c r="W28" s="307"/>
      <c r="X28" s="307"/>
      <c r="Y28" s="307"/>
      <c r="Z28" s="307"/>
      <c r="AA28" s="308"/>
      <c r="AB28" s="222"/>
    </row>
    <row r="29" spans="1:44" s="3" customFormat="1" ht="28.25" customHeight="1" x14ac:dyDescent="0.35">
      <c r="A29" s="105"/>
      <c r="B29" s="309" t="s">
        <v>131</v>
      </c>
      <c r="C29" s="310"/>
      <c r="D29" s="311"/>
      <c r="E29" s="240" t="s">
        <v>377</v>
      </c>
      <c r="F29" s="241"/>
      <c r="G29" s="241"/>
      <c r="H29" s="241"/>
      <c r="I29" s="241"/>
      <c r="J29" s="241"/>
      <c r="K29" s="241"/>
      <c r="L29" s="241"/>
      <c r="M29" s="242"/>
      <c r="N29" s="109"/>
      <c r="O29" s="225"/>
      <c r="P29" s="312" t="s">
        <v>131</v>
      </c>
      <c r="Q29" s="313"/>
      <c r="R29" s="314"/>
      <c r="S29" s="306"/>
      <c r="T29" s="307"/>
      <c r="U29" s="307"/>
      <c r="V29" s="307"/>
      <c r="W29" s="307"/>
      <c r="X29" s="307"/>
      <c r="Y29" s="307"/>
      <c r="Z29" s="307"/>
      <c r="AA29" s="308"/>
      <c r="AB29" s="222"/>
    </row>
    <row r="30" spans="1:44" s="3" customFormat="1" ht="28.25" customHeight="1" x14ac:dyDescent="0.35">
      <c r="A30" s="105"/>
      <c r="B30" s="309" t="s">
        <v>132</v>
      </c>
      <c r="C30" s="310"/>
      <c r="D30" s="311"/>
      <c r="E30" s="240" t="s">
        <v>377</v>
      </c>
      <c r="F30" s="241"/>
      <c r="G30" s="241"/>
      <c r="H30" s="241"/>
      <c r="I30" s="241"/>
      <c r="J30" s="241"/>
      <c r="K30" s="241"/>
      <c r="L30" s="241"/>
      <c r="M30" s="242"/>
      <c r="N30" s="109"/>
      <c r="O30" s="225"/>
      <c r="P30" s="312" t="s">
        <v>132</v>
      </c>
      <c r="Q30" s="313"/>
      <c r="R30" s="314"/>
      <c r="S30" s="306"/>
      <c r="T30" s="307"/>
      <c r="U30" s="307"/>
      <c r="V30" s="307"/>
      <c r="W30" s="307"/>
      <c r="X30" s="307"/>
      <c r="Y30" s="307"/>
      <c r="Z30" s="307"/>
      <c r="AA30" s="308"/>
      <c r="AB30" s="222"/>
    </row>
    <row r="31" spans="1:44" s="3" customFormat="1" ht="28.25" customHeight="1" x14ac:dyDescent="0.35">
      <c r="A31" s="105"/>
      <c r="B31" s="309" t="s">
        <v>133</v>
      </c>
      <c r="C31" s="310"/>
      <c r="D31" s="311"/>
      <c r="E31" s="240" t="s">
        <v>377</v>
      </c>
      <c r="F31" s="241"/>
      <c r="G31" s="241"/>
      <c r="H31" s="241"/>
      <c r="I31" s="241"/>
      <c r="J31" s="241"/>
      <c r="K31" s="241"/>
      <c r="L31" s="241"/>
      <c r="M31" s="242"/>
      <c r="N31" s="109"/>
      <c r="O31" s="225"/>
      <c r="P31" s="312" t="s">
        <v>133</v>
      </c>
      <c r="Q31" s="313"/>
      <c r="R31" s="314"/>
      <c r="S31" s="306"/>
      <c r="T31" s="307"/>
      <c r="U31" s="307"/>
      <c r="V31" s="307"/>
      <c r="W31" s="307"/>
      <c r="X31" s="307"/>
      <c r="Y31" s="307"/>
      <c r="Z31" s="307"/>
      <c r="AA31" s="308"/>
      <c r="AB31" s="222"/>
    </row>
    <row r="32" spans="1:44" s="3" customFormat="1" ht="28.25" customHeight="1" x14ac:dyDescent="0.35">
      <c r="A32" s="105"/>
      <c r="B32" s="309" t="s">
        <v>134</v>
      </c>
      <c r="C32" s="310"/>
      <c r="D32" s="311"/>
      <c r="E32" s="240" t="s">
        <v>377</v>
      </c>
      <c r="F32" s="241"/>
      <c r="G32" s="241"/>
      <c r="H32" s="241"/>
      <c r="I32" s="241"/>
      <c r="J32" s="241"/>
      <c r="K32" s="241"/>
      <c r="L32" s="241"/>
      <c r="M32" s="242"/>
      <c r="N32" s="109"/>
      <c r="O32" s="225"/>
      <c r="P32" s="312" t="s">
        <v>134</v>
      </c>
      <c r="Q32" s="313"/>
      <c r="R32" s="314"/>
      <c r="S32" s="306"/>
      <c r="T32" s="307"/>
      <c r="U32" s="307"/>
      <c r="V32" s="307"/>
      <c r="W32" s="307"/>
      <c r="X32" s="307"/>
      <c r="Y32" s="307"/>
      <c r="Z32" s="307"/>
      <c r="AA32" s="308"/>
      <c r="AB32" s="222"/>
    </row>
    <row r="33" spans="1:29" s="3" customFormat="1" ht="28.25" customHeight="1" x14ac:dyDescent="0.35">
      <c r="A33" s="105"/>
      <c r="B33" s="237" t="s">
        <v>135</v>
      </c>
      <c r="C33" s="238"/>
      <c r="D33" s="239"/>
      <c r="E33" s="240" t="s">
        <v>377</v>
      </c>
      <c r="F33" s="241"/>
      <c r="G33" s="241"/>
      <c r="H33" s="241"/>
      <c r="I33" s="241"/>
      <c r="J33" s="241"/>
      <c r="K33" s="241"/>
      <c r="L33" s="241"/>
      <c r="M33" s="242"/>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42" t="s">
        <v>51</v>
      </c>
      <c r="B35" s="343"/>
      <c r="C35" s="343"/>
      <c r="D35" s="343"/>
      <c r="E35" s="343"/>
      <c r="F35" s="343"/>
      <c r="G35" s="343"/>
      <c r="H35" s="343"/>
      <c r="I35" s="343"/>
      <c r="J35" s="343"/>
      <c r="K35" s="343"/>
      <c r="L35" s="343"/>
      <c r="M35" s="343"/>
      <c r="N35" s="343"/>
      <c r="O35" s="343" t="s">
        <v>5</v>
      </c>
      <c r="P35" s="343"/>
      <c r="Q35" s="343"/>
      <c r="R35" s="343"/>
      <c r="S35" s="343"/>
      <c r="T35" s="343"/>
      <c r="U35" s="343"/>
      <c r="V35" s="343"/>
      <c r="W35" s="343"/>
      <c r="X35" s="343"/>
      <c r="Y35" s="343"/>
      <c r="Z35" s="343"/>
      <c r="AA35" s="343"/>
      <c r="AB35" s="344"/>
    </row>
    <row r="36" spans="1:29" ht="78" customHeight="1" x14ac:dyDescent="0.35">
      <c r="A36" s="300" t="s">
        <v>404</v>
      </c>
      <c r="B36" s="252"/>
      <c r="C36" s="252"/>
      <c r="D36" s="252"/>
      <c r="E36" s="252"/>
      <c r="F36" s="252"/>
      <c r="G36" s="252"/>
      <c r="H36" s="252"/>
      <c r="I36" s="252"/>
      <c r="J36" s="252"/>
      <c r="K36" s="252"/>
      <c r="L36" s="252"/>
      <c r="M36" s="252"/>
      <c r="N36" s="301"/>
      <c r="O36" s="230" t="s">
        <v>313</v>
      </c>
      <c r="P36" s="363"/>
      <c r="Q36" s="363"/>
      <c r="R36" s="363"/>
      <c r="S36" s="363"/>
      <c r="T36" s="363"/>
      <c r="U36" s="363"/>
      <c r="V36" s="363"/>
      <c r="W36" s="363"/>
      <c r="X36" s="363"/>
      <c r="Y36" s="363"/>
      <c r="Z36" s="363"/>
      <c r="AA36" s="363"/>
      <c r="AB36" s="364"/>
    </row>
    <row r="37" spans="1:29" x14ac:dyDescent="0.35">
      <c r="A37" s="342" t="s">
        <v>10</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4"/>
    </row>
    <row r="38" spans="1:29" ht="28.5" customHeight="1" x14ac:dyDescent="0.35">
      <c r="A38" s="359" t="s">
        <v>52</v>
      </c>
      <c r="B38" s="360"/>
      <c r="C38" s="360"/>
      <c r="D38" s="360"/>
      <c r="E38" s="360"/>
      <c r="F38" s="360"/>
      <c r="G38" s="360"/>
      <c r="H38" s="360"/>
      <c r="I38" s="360"/>
      <c r="J38" s="360"/>
      <c r="K38" s="216" t="s">
        <v>484</v>
      </c>
      <c r="L38" s="296"/>
      <c r="M38" s="296"/>
      <c r="N38" s="296"/>
      <c r="O38" s="296"/>
      <c r="P38" s="296"/>
      <c r="Q38" s="296"/>
      <c r="R38" s="296"/>
      <c r="S38" s="296"/>
      <c r="T38" s="296"/>
      <c r="U38" s="296"/>
      <c r="V38" s="296"/>
      <c r="W38" s="296"/>
      <c r="X38" s="296"/>
      <c r="Y38" s="296"/>
      <c r="Z38" s="296"/>
      <c r="AA38" s="296"/>
      <c r="AB38" s="297"/>
      <c r="AC38" s="1"/>
    </row>
    <row r="39" spans="1:29" x14ac:dyDescent="0.35">
      <c r="A39" s="359" t="s">
        <v>120</v>
      </c>
      <c r="B39" s="360"/>
      <c r="C39" s="360"/>
      <c r="D39" s="360"/>
      <c r="E39" s="360"/>
      <c r="F39" s="360"/>
      <c r="G39" s="360"/>
      <c r="H39" s="360"/>
      <c r="I39" s="360"/>
      <c r="J39" s="360"/>
      <c r="K39" s="296" t="s">
        <v>442</v>
      </c>
      <c r="L39" s="296"/>
      <c r="M39" s="296"/>
      <c r="N39" s="296"/>
      <c r="O39" s="296"/>
      <c r="P39" s="296"/>
      <c r="Q39" s="296"/>
      <c r="R39" s="296"/>
      <c r="S39" s="296"/>
      <c r="T39" s="296"/>
      <c r="U39" s="296"/>
      <c r="V39" s="296"/>
      <c r="W39" s="296"/>
      <c r="X39" s="296"/>
      <c r="Y39" s="296"/>
      <c r="Z39" s="296"/>
      <c r="AA39" s="296"/>
      <c r="AB39" s="297"/>
      <c r="AC39" s="1"/>
    </row>
    <row r="40" spans="1:29" ht="34.5" customHeight="1" thickBot="1" x14ac:dyDescent="0.4">
      <c r="A40" s="359" t="s">
        <v>11</v>
      </c>
      <c r="B40" s="360"/>
      <c r="C40" s="360"/>
      <c r="D40" s="360"/>
      <c r="E40" s="360"/>
      <c r="F40" s="360"/>
      <c r="G40" s="360"/>
      <c r="H40" s="360"/>
      <c r="I40" s="360"/>
      <c r="J40" s="360"/>
      <c r="K40" s="220" t="s">
        <v>485</v>
      </c>
      <c r="L40" s="298"/>
      <c r="M40" s="298"/>
      <c r="N40" s="298"/>
      <c r="O40" s="298"/>
      <c r="P40" s="298"/>
      <c r="Q40" s="298"/>
      <c r="R40" s="298"/>
      <c r="S40" s="298"/>
      <c r="T40" s="298"/>
      <c r="U40" s="298"/>
      <c r="V40" s="298"/>
      <c r="W40" s="298"/>
      <c r="X40" s="298"/>
      <c r="Y40" s="298"/>
      <c r="Z40" s="298"/>
      <c r="AA40" s="298"/>
      <c r="AB40" s="299"/>
      <c r="AC40" s="1"/>
    </row>
    <row r="41" spans="1:29" ht="15" thickBot="1" x14ac:dyDescent="0.4">
      <c r="A41" s="361" t="s">
        <v>12</v>
      </c>
      <c r="B41" s="362"/>
      <c r="C41" s="362"/>
      <c r="D41" s="362"/>
      <c r="E41" s="362"/>
      <c r="F41" s="362"/>
      <c r="G41" s="362"/>
      <c r="H41" s="362"/>
      <c r="I41" s="362"/>
      <c r="J41" s="362"/>
      <c r="K41" s="220" t="s">
        <v>314</v>
      </c>
      <c r="L41" s="298"/>
      <c r="M41" s="298"/>
      <c r="N41" s="298"/>
      <c r="O41" s="298"/>
      <c r="P41" s="298"/>
      <c r="Q41" s="298"/>
      <c r="R41" s="298"/>
      <c r="S41" s="298"/>
      <c r="T41" s="298"/>
      <c r="U41" s="298"/>
      <c r="V41" s="298"/>
      <c r="W41" s="298"/>
      <c r="X41" s="298"/>
      <c r="Y41" s="298"/>
      <c r="Z41" s="298"/>
      <c r="AA41" s="298"/>
      <c r="AB41" s="299"/>
      <c r="AC41" s="1"/>
    </row>
  </sheetData>
  <mergeCells count="80">
    <mergeCell ref="A40:J40"/>
    <mergeCell ref="K40:AB40"/>
    <mergeCell ref="A41:J41"/>
    <mergeCell ref="K41:AB41"/>
    <mergeCell ref="A36:N36"/>
    <mergeCell ref="O36:AB36"/>
    <mergeCell ref="A37:AB37"/>
    <mergeCell ref="A38:J38"/>
    <mergeCell ref="K38:AB38"/>
    <mergeCell ref="A39:J39"/>
    <mergeCell ref="B32:D32"/>
    <mergeCell ref="E32:M32"/>
    <mergeCell ref="P32:R32"/>
    <mergeCell ref="S32:AA32"/>
    <mergeCell ref="K39:AB39"/>
    <mergeCell ref="B33:D33"/>
    <mergeCell ref="E33:M33"/>
    <mergeCell ref="P33:R33"/>
    <mergeCell ref="S33:AA33"/>
    <mergeCell ref="P34:AB34"/>
    <mergeCell ref="A35:N35"/>
    <mergeCell ref="O35:AB35"/>
    <mergeCell ref="P30:R30"/>
    <mergeCell ref="S30:AA30"/>
    <mergeCell ref="B31:D31"/>
    <mergeCell ref="E31:M31"/>
    <mergeCell ref="P31:R31"/>
    <mergeCell ref="S31:AA31"/>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A21:N21"/>
    <mergeCell ref="O21:AB21"/>
    <mergeCell ref="A22:N22"/>
    <mergeCell ref="O22:AB25"/>
    <mergeCell ref="A23:N23"/>
    <mergeCell ref="A24:N24"/>
    <mergeCell ref="A25:N25"/>
    <mergeCell ref="A18:N18"/>
    <mergeCell ref="O18:AB18"/>
    <mergeCell ref="A19:N19"/>
    <mergeCell ref="O19:AB19"/>
    <mergeCell ref="A20:N20"/>
    <mergeCell ref="O20:AB20"/>
    <mergeCell ref="A15:N15"/>
    <mergeCell ref="O15:AB15"/>
    <mergeCell ref="A16:N16"/>
    <mergeCell ref="O16:AB16"/>
    <mergeCell ref="A17:N17"/>
    <mergeCell ref="O17:AB17"/>
    <mergeCell ref="A13:N13"/>
    <mergeCell ref="O13:AB13"/>
    <mergeCell ref="A14:N14"/>
    <mergeCell ref="O14:AB14"/>
    <mergeCell ref="AH14:AW14"/>
    <mergeCell ref="A7:AB7"/>
    <mergeCell ref="A8:AB8"/>
    <mergeCell ref="A9:AB9"/>
    <mergeCell ref="A10:AB11"/>
    <mergeCell ref="A12:AB12"/>
    <mergeCell ref="A1:E1"/>
    <mergeCell ref="F1:W1"/>
    <mergeCell ref="X1:AB1"/>
    <mergeCell ref="A2:AB2"/>
    <mergeCell ref="A4:W5"/>
    <mergeCell ref="Y4:Z5"/>
    <mergeCell ref="AA4:AB5"/>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AW41"/>
  <sheetViews>
    <sheetView view="pageBreakPreview" topLeftCell="A2" zoomScaleNormal="100" zoomScaleSheetLayoutView="100" workbookViewId="0">
      <selection activeCell="A8" sqref="A8:AB8"/>
    </sheetView>
  </sheetViews>
  <sheetFormatPr baseColWidth="10" defaultRowHeight="14.5" x14ac:dyDescent="0.35"/>
  <cols>
    <col min="1" max="109" width="3.08984375" customWidth="1"/>
  </cols>
  <sheetData>
    <row r="1" spans="1:4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49" ht="21" x14ac:dyDescent="0.5">
      <c r="A2" s="339" t="str">
        <f ca="1">VLOOKUP(AC2,Sommaire!B4:C96,2,"faux")</f>
        <v>AXE B : Mobilité et Transport</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76" t="str">
        <f ca="1">MID(AA4,1,1)</f>
        <v>B</v>
      </c>
    </row>
    <row r="3" spans="1:4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49" ht="15.75" customHeight="1" thickBot="1" x14ac:dyDescent="0.4">
      <c r="A4" s="285" t="str">
        <f ca="1">VLOOKUP(RIGHT(CELL("filename",A1),LEN(CELL("filename",A1))-SEARCH("]",CELL("filename",A1))),Sommaire!C5:D69,2,"faux")</f>
        <v>Favoriser les mobilités douces : Train</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B.4</v>
      </c>
      <c r="AB4" s="327"/>
    </row>
    <row r="5" spans="1:4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4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49" x14ac:dyDescent="0.35">
      <c r="A7" s="342" t="s">
        <v>6</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4"/>
    </row>
    <row r="8" spans="1:49" ht="84" customHeight="1" x14ac:dyDescent="0.35">
      <c r="A8" s="300" t="s">
        <v>549</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49" x14ac:dyDescent="0.35">
      <c r="A9" s="342" t="s">
        <v>53</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4"/>
    </row>
    <row r="10" spans="1:49" ht="43.25" customHeight="1" x14ac:dyDescent="0.35">
      <c r="A10" s="365" t="s">
        <v>405</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49" ht="70.2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49" x14ac:dyDescent="0.35">
      <c r="A12" s="342" t="s">
        <v>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4"/>
    </row>
    <row r="13" spans="1:49" x14ac:dyDescent="0.35">
      <c r="A13" s="349" t="s">
        <v>48</v>
      </c>
      <c r="B13" s="350"/>
      <c r="C13" s="350"/>
      <c r="D13" s="350"/>
      <c r="E13" s="350"/>
      <c r="F13" s="350"/>
      <c r="G13" s="350"/>
      <c r="H13" s="350"/>
      <c r="I13" s="350"/>
      <c r="J13" s="350"/>
      <c r="K13" s="350"/>
      <c r="L13" s="350"/>
      <c r="M13" s="350"/>
      <c r="N13" s="350"/>
      <c r="O13" s="350" t="s">
        <v>49</v>
      </c>
      <c r="P13" s="350"/>
      <c r="Q13" s="350"/>
      <c r="R13" s="350"/>
      <c r="S13" s="350"/>
      <c r="T13" s="350"/>
      <c r="U13" s="350"/>
      <c r="V13" s="350"/>
      <c r="W13" s="350"/>
      <c r="X13" s="350"/>
      <c r="Y13" s="350"/>
      <c r="Z13" s="350"/>
      <c r="AA13" s="350"/>
      <c r="AB13" s="351"/>
    </row>
    <row r="14" spans="1:49" s="3" customFormat="1" ht="89.4" customHeight="1" x14ac:dyDescent="0.35">
      <c r="A14" s="271" t="s">
        <v>406</v>
      </c>
      <c r="B14" s="272"/>
      <c r="C14" s="272"/>
      <c r="D14" s="272"/>
      <c r="E14" s="272"/>
      <c r="F14" s="272"/>
      <c r="G14" s="272"/>
      <c r="H14" s="272"/>
      <c r="I14" s="272"/>
      <c r="J14" s="272"/>
      <c r="K14" s="272"/>
      <c r="L14" s="272"/>
      <c r="M14" s="272"/>
      <c r="N14" s="273"/>
      <c r="O14" s="274" t="s">
        <v>197</v>
      </c>
      <c r="P14" s="272"/>
      <c r="Q14" s="272"/>
      <c r="R14" s="272"/>
      <c r="S14" s="272"/>
      <c r="T14" s="272"/>
      <c r="U14" s="272"/>
      <c r="V14" s="272"/>
      <c r="W14" s="272"/>
      <c r="X14" s="272"/>
      <c r="Y14" s="272"/>
      <c r="Z14" s="272"/>
      <c r="AA14" s="272"/>
      <c r="AB14" s="275"/>
      <c r="AH14" s="352" t="s">
        <v>378</v>
      </c>
      <c r="AI14" s="346"/>
      <c r="AJ14" s="346"/>
      <c r="AK14" s="346"/>
      <c r="AL14" s="346"/>
      <c r="AM14" s="346"/>
      <c r="AN14" s="346"/>
      <c r="AO14" s="346"/>
      <c r="AP14" s="346"/>
      <c r="AQ14" s="346"/>
      <c r="AR14" s="346"/>
      <c r="AS14" s="346"/>
      <c r="AT14" s="346"/>
      <c r="AU14" s="346"/>
      <c r="AV14" s="346"/>
      <c r="AW14" s="346"/>
    </row>
    <row r="15" spans="1:49" x14ac:dyDescent="0.35">
      <c r="A15" s="349" t="s">
        <v>191</v>
      </c>
      <c r="B15" s="350"/>
      <c r="C15" s="350"/>
      <c r="D15" s="350"/>
      <c r="E15" s="350"/>
      <c r="F15" s="350"/>
      <c r="G15" s="350"/>
      <c r="H15" s="350"/>
      <c r="I15" s="350"/>
      <c r="J15" s="350"/>
      <c r="K15" s="350"/>
      <c r="L15" s="350"/>
      <c r="M15" s="350"/>
      <c r="N15" s="350"/>
      <c r="O15" s="350" t="s">
        <v>64</v>
      </c>
      <c r="P15" s="350"/>
      <c r="Q15" s="350"/>
      <c r="R15" s="350"/>
      <c r="S15" s="350"/>
      <c r="T15" s="350"/>
      <c r="U15" s="350"/>
      <c r="V15" s="350"/>
      <c r="W15" s="350"/>
      <c r="X15" s="350"/>
      <c r="Y15" s="350"/>
      <c r="Z15" s="350"/>
      <c r="AA15" s="350"/>
      <c r="AB15" s="351"/>
    </row>
    <row r="16" spans="1:49" ht="30" customHeight="1" x14ac:dyDescent="0.35">
      <c r="A16" s="254" t="s">
        <v>198</v>
      </c>
      <c r="B16" s="255"/>
      <c r="C16" s="255"/>
      <c r="D16" s="255"/>
      <c r="E16" s="255"/>
      <c r="F16" s="255"/>
      <c r="G16" s="255"/>
      <c r="H16" s="255"/>
      <c r="I16" s="255"/>
      <c r="J16" s="255"/>
      <c r="K16" s="255"/>
      <c r="L16" s="255"/>
      <c r="M16" s="255"/>
      <c r="N16" s="255"/>
      <c r="O16" s="255" t="s">
        <v>208</v>
      </c>
      <c r="P16" s="255"/>
      <c r="Q16" s="255"/>
      <c r="R16" s="255"/>
      <c r="S16" s="255"/>
      <c r="T16" s="255"/>
      <c r="U16" s="255"/>
      <c r="V16" s="255"/>
      <c r="W16" s="255"/>
      <c r="X16" s="255"/>
      <c r="Y16" s="255"/>
      <c r="Z16" s="255"/>
      <c r="AA16" s="255"/>
      <c r="AB16" s="277"/>
    </row>
    <row r="17" spans="1:44" x14ac:dyDescent="0.35">
      <c r="A17" s="349" t="s">
        <v>63</v>
      </c>
      <c r="B17" s="350"/>
      <c r="C17" s="350"/>
      <c r="D17" s="350"/>
      <c r="E17" s="350"/>
      <c r="F17" s="350"/>
      <c r="G17" s="350"/>
      <c r="H17" s="350"/>
      <c r="I17" s="350"/>
      <c r="J17" s="350"/>
      <c r="K17" s="350"/>
      <c r="L17" s="350"/>
      <c r="M17" s="350"/>
      <c r="N17" s="350"/>
      <c r="O17" s="350" t="s">
        <v>144</v>
      </c>
      <c r="P17" s="350"/>
      <c r="Q17" s="350"/>
      <c r="R17" s="350"/>
      <c r="S17" s="350"/>
      <c r="T17" s="350"/>
      <c r="U17" s="350"/>
      <c r="V17" s="350"/>
      <c r="W17" s="350"/>
      <c r="X17" s="350"/>
      <c r="Y17" s="350"/>
      <c r="Z17" s="350"/>
      <c r="AA17" s="350"/>
      <c r="AB17" s="351"/>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349" t="s">
        <v>229</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1"/>
    </row>
    <row r="20" spans="1:44" ht="43.5" customHeight="1" x14ac:dyDescent="0.35">
      <c r="A20" s="254" t="s">
        <v>317</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42" t="s">
        <v>2</v>
      </c>
      <c r="B21" s="343"/>
      <c r="C21" s="343"/>
      <c r="D21" s="343"/>
      <c r="E21" s="343"/>
      <c r="F21" s="343"/>
      <c r="G21" s="343"/>
      <c r="H21" s="343"/>
      <c r="I21" s="343"/>
      <c r="J21" s="343"/>
      <c r="K21" s="343"/>
      <c r="L21" s="343"/>
      <c r="M21" s="343"/>
      <c r="N21" s="353"/>
      <c r="O21" s="343" t="s">
        <v>50</v>
      </c>
      <c r="P21" s="343"/>
      <c r="Q21" s="343"/>
      <c r="R21" s="343"/>
      <c r="S21" s="343"/>
      <c r="T21" s="343"/>
      <c r="U21" s="343"/>
      <c r="V21" s="343"/>
      <c r="W21" s="343"/>
      <c r="X21" s="343"/>
      <c r="Y21" s="343"/>
      <c r="Z21" s="343"/>
      <c r="AA21" s="343"/>
      <c r="AB21" s="344"/>
    </row>
    <row r="22" spans="1:44" x14ac:dyDescent="0.35">
      <c r="A22" s="258" t="s">
        <v>199</v>
      </c>
      <c r="B22" s="249"/>
      <c r="C22" s="249"/>
      <c r="D22" s="249"/>
      <c r="E22" s="249"/>
      <c r="F22" s="249"/>
      <c r="G22" s="249"/>
      <c r="H22" s="249"/>
      <c r="I22" s="249"/>
      <c r="J22" s="249"/>
      <c r="K22" s="249"/>
      <c r="L22" s="249"/>
      <c r="M22" s="249"/>
      <c r="N22" s="250"/>
      <c r="O22" s="230" t="s">
        <v>316</v>
      </c>
      <c r="P22" s="228"/>
      <c r="Q22" s="228"/>
      <c r="R22" s="228"/>
      <c r="S22" s="228"/>
      <c r="T22" s="228"/>
      <c r="U22" s="228"/>
      <c r="V22" s="228"/>
      <c r="W22" s="228"/>
      <c r="X22" s="228"/>
      <c r="Y22" s="228"/>
      <c r="Z22" s="228"/>
      <c r="AA22" s="228"/>
      <c r="AB22" s="231"/>
      <c r="AR22" s="92"/>
    </row>
    <row r="23" spans="1:44" x14ac:dyDescent="0.35">
      <c r="A23" s="258"/>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c r="B25" s="249"/>
      <c r="C25" s="249"/>
      <c r="D25" s="249"/>
      <c r="E25" s="249"/>
      <c r="F25" s="249"/>
      <c r="G25" s="249"/>
      <c r="H25" s="249"/>
      <c r="I25" s="249"/>
      <c r="J25" s="249"/>
      <c r="K25" s="249"/>
      <c r="L25" s="249"/>
      <c r="M25" s="249"/>
      <c r="N25" s="250"/>
      <c r="O25" s="261"/>
      <c r="P25" s="262"/>
      <c r="Q25" s="262"/>
      <c r="R25" s="262"/>
      <c r="S25" s="262"/>
      <c r="T25" s="262"/>
      <c r="U25" s="262"/>
      <c r="V25" s="262"/>
      <c r="W25" s="262"/>
      <c r="X25" s="262"/>
      <c r="Y25" s="262"/>
      <c r="Z25" s="262"/>
      <c r="AA25" s="262"/>
      <c r="AB25" s="263"/>
    </row>
    <row r="26" spans="1:44" x14ac:dyDescent="0.35">
      <c r="A26" s="354" t="s">
        <v>3</v>
      </c>
      <c r="B26" s="355"/>
      <c r="C26" s="355"/>
      <c r="D26" s="355"/>
      <c r="E26" s="355"/>
      <c r="F26" s="355"/>
      <c r="G26" s="355"/>
      <c r="H26" s="355"/>
      <c r="I26" s="355"/>
      <c r="J26" s="355"/>
      <c r="K26" s="355"/>
      <c r="L26" s="355"/>
      <c r="M26" s="355"/>
      <c r="N26" s="356"/>
      <c r="O26" s="357" t="s">
        <v>4</v>
      </c>
      <c r="P26" s="355"/>
      <c r="Q26" s="355"/>
      <c r="R26" s="355"/>
      <c r="S26" s="355"/>
      <c r="T26" s="355"/>
      <c r="U26" s="355"/>
      <c r="V26" s="355"/>
      <c r="W26" s="355"/>
      <c r="X26" s="355"/>
      <c r="Y26" s="355"/>
      <c r="Z26" s="355"/>
      <c r="AA26" s="355"/>
      <c r="AB26" s="358"/>
    </row>
    <row r="27" spans="1:44" s="3" customFormat="1" x14ac:dyDescent="0.35">
      <c r="A27" s="315" t="s">
        <v>184</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ht="28.25" customHeight="1" x14ac:dyDescent="0.35">
      <c r="A28" s="105"/>
      <c r="B28" s="309" t="s">
        <v>130</v>
      </c>
      <c r="C28" s="310"/>
      <c r="D28" s="311"/>
      <c r="E28" s="240" t="s">
        <v>444</v>
      </c>
      <c r="F28" s="241"/>
      <c r="G28" s="241"/>
      <c r="H28" s="241"/>
      <c r="I28" s="241"/>
      <c r="J28" s="241"/>
      <c r="K28" s="241"/>
      <c r="L28" s="241"/>
      <c r="M28" s="242"/>
      <c r="N28" s="109"/>
      <c r="O28" s="225"/>
      <c r="P28" s="312" t="s">
        <v>130</v>
      </c>
      <c r="Q28" s="313"/>
      <c r="R28" s="314"/>
      <c r="S28" s="306"/>
      <c r="T28" s="307"/>
      <c r="U28" s="307"/>
      <c r="V28" s="307"/>
      <c r="W28" s="307"/>
      <c r="X28" s="307"/>
      <c r="Y28" s="307"/>
      <c r="Z28" s="307"/>
      <c r="AA28" s="308"/>
      <c r="AB28" s="222"/>
    </row>
    <row r="29" spans="1:44" s="3" customFormat="1" ht="28.25" customHeight="1" x14ac:dyDescent="0.35">
      <c r="A29" s="105"/>
      <c r="B29" s="309" t="s">
        <v>131</v>
      </c>
      <c r="C29" s="310"/>
      <c r="D29" s="311"/>
      <c r="E29" s="240" t="s">
        <v>444</v>
      </c>
      <c r="F29" s="241"/>
      <c r="G29" s="241"/>
      <c r="H29" s="241"/>
      <c r="I29" s="241"/>
      <c r="J29" s="241"/>
      <c r="K29" s="241"/>
      <c r="L29" s="241"/>
      <c r="M29" s="242"/>
      <c r="N29" s="109"/>
      <c r="O29" s="225"/>
      <c r="P29" s="312" t="s">
        <v>131</v>
      </c>
      <c r="Q29" s="313"/>
      <c r="R29" s="314"/>
      <c r="S29" s="306"/>
      <c r="T29" s="307"/>
      <c r="U29" s="307"/>
      <c r="V29" s="307"/>
      <c r="W29" s="307"/>
      <c r="X29" s="307"/>
      <c r="Y29" s="307"/>
      <c r="Z29" s="307"/>
      <c r="AA29" s="308"/>
      <c r="AB29" s="222"/>
    </row>
    <row r="30" spans="1:44" s="3" customFormat="1" ht="28.25" customHeight="1" x14ac:dyDescent="0.35">
      <c r="A30" s="105"/>
      <c r="B30" s="309" t="s">
        <v>132</v>
      </c>
      <c r="C30" s="310"/>
      <c r="D30" s="311"/>
      <c r="E30" s="240" t="s">
        <v>444</v>
      </c>
      <c r="F30" s="241"/>
      <c r="G30" s="241"/>
      <c r="H30" s="241"/>
      <c r="I30" s="241"/>
      <c r="J30" s="241"/>
      <c r="K30" s="241"/>
      <c r="L30" s="241"/>
      <c r="M30" s="242"/>
      <c r="N30" s="109"/>
      <c r="O30" s="225"/>
      <c r="P30" s="312" t="s">
        <v>132</v>
      </c>
      <c r="Q30" s="313"/>
      <c r="R30" s="314"/>
      <c r="S30" s="306"/>
      <c r="T30" s="307"/>
      <c r="U30" s="307"/>
      <c r="V30" s="307"/>
      <c r="W30" s="307"/>
      <c r="X30" s="307"/>
      <c r="Y30" s="307"/>
      <c r="Z30" s="307"/>
      <c r="AA30" s="308"/>
      <c r="AB30" s="222"/>
    </row>
    <row r="31" spans="1:44" s="3" customFormat="1" ht="28.25" customHeight="1" x14ac:dyDescent="0.35">
      <c r="A31" s="105"/>
      <c r="B31" s="309" t="s">
        <v>133</v>
      </c>
      <c r="C31" s="310"/>
      <c r="D31" s="311"/>
      <c r="E31" s="240" t="s">
        <v>444</v>
      </c>
      <c r="F31" s="241"/>
      <c r="G31" s="241"/>
      <c r="H31" s="241"/>
      <c r="I31" s="241"/>
      <c r="J31" s="241"/>
      <c r="K31" s="241"/>
      <c r="L31" s="241"/>
      <c r="M31" s="242"/>
      <c r="N31" s="109"/>
      <c r="O31" s="225"/>
      <c r="P31" s="312" t="s">
        <v>133</v>
      </c>
      <c r="Q31" s="313"/>
      <c r="R31" s="314"/>
      <c r="S31" s="306"/>
      <c r="T31" s="307"/>
      <c r="U31" s="307"/>
      <c r="V31" s="307"/>
      <c r="W31" s="307"/>
      <c r="X31" s="307"/>
      <c r="Y31" s="307"/>
      <c r="Z31" s="307"/>
      <c r="AA31" s="308"/>
      <c r="AB31" s="222"/>
    </row>
    <row r="32" spans="1:44" s="3" customFormat="1" ht="28.25" customHeight="1" x14ac:dyDescent="0.35">
      <c r="A32" s="105"/>
      <c r="B32" s="309" t="s">
        <v>134</v>
      </c>
      <c r="C32" s="310"/>
      <c r="D32" s="311"/>
      <c r="E32" s="240" t="s">
        <v>444</v>
      </c>
      <c r="F32" s="241"/>
      <c r="G32" s="241"/>
      <c r="H32" s="241"/>
      <c r="I32" s="241"/>
      <c r="J32" s="241"/>
      <c r="K32" s="241"/>
      <c r="L32" s="241"/>
      <c r="M32" s="242"/>
      <c r="N32" s="109"/>
      <c r="O32" s="225"/>
      <c r="P32" s="312" t="s">
        <v>134</v>
      </c>
      <c r="Q32" s="313"/>
      <c r="R32" s="314"/>
      <c r="S32" s="306"/>
      <c r="T32" s="307"/>
      <c r="U32" s="307"/>
      <c r="V32" s="307"/>
      <c r="W32" s="307"/>
      <c r="X32" s="307"/>
      <c r="Y32" s="307"/>
      <c r="Z32" s="307"/>
      <c r="AA32" s="308"/>
      <c r="AB32" s="222"/>
    </row>
    <row r="33" spans="1:29" s="3" customFormat="1" ht="28.25" customHeight="1" x14ac:dyDescent="0.35">
      <c r="A33" s="105"/>
      <c r="B33" s="237" t="s">
        <v>135</v>
      </c>
      <c r="C33" s="238"/>
      <c r="D33" s="239"/>
      <c r="E33" s="240" t="s">
        <v>444</v>
      </c>
      <c r="F33" s="241"/>
      <c r="G33" s="241"/>
      <c r="H33" s="241"/>
      <c r="I33" s="241"/>
      <c r="J33" s="241"/>
      <c r="K33" s="241"/>
      <c r="L33" s="241"/>
      <c r="M33" s="242"/>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42" t="s">
        <v>51</v>
      </c>
      <c r="B35" s="343"/>
      <c r="C35" s="343"/>
      <c r="D35" s="343"/>
      <c r="E35" s="343"/>
      <c r="F35" s="343"/>
      <c r="G35" s="343"/>
      <c r="H35" s="343"/>
      <c r="I35" s="343"/>
      <c r="J35" s="343"/>
      <c r="K35" s="343"/>
      <c r="L35" s="343"/>
      <c r="M35" s="343"/>
      <c r="N35" s="343"/>
      <c r="O35" s="343" t="s">
        <v>5</v>
      </c>
      <c r="P35" s="343"/>
      <c r="Q35" s="343"/>
      <c r="R35" s="343"/>
      <c r="S35" s="343"/>
      <c r="T35" s="343"/>
      <c r="U35" s="343"/>
      <c r="V35" s="343"/>
      <c r="W35" s="343"/>
      <c r="X35" s="343"/>
      <c r="Y35" s="343"/>
      <c r="Z35" s="343"/>
      <c r="AA35" s="343"/>
      <c r="AB35" s="344"/>
    </row>
    <row r="36" spans="1:29" ht="78" customHeight="1" x14ac:dyDescent="0.35">
      <c r="A36" s="300" t="s">
        <v>407</v>
      </c>
      <c r="B36" s="252"/>
      <c r="C36" s="252"/>
      <c r="D36" s="252"/>
      <c r="E36" s="252"/>
      <c r="F36" s="252"/>
      <c r="G36" s="252"/>
      <c r="H36" s="252"/>
      <c r="I36" s="252"/>
      <c r="J36" s="252"/>
      <c r="K36" s="252"/>
      <c r="L36" s="252"/>
      <c r="M36" s="252"/>
      <c r="N36" s="301"/>
      <c r="O36" s="230" t="s">
        <v>313</v>
      </c>
      <c r="P36" s="363"/>
      <c r="Q36" s="363"/>
      <c r="R36" s="363"/>
      <c r="S36" s="363"/>
      <c r="T36" s="363"/>
      <c r="U36" s="363"/>
      <c r="V36" s="363"/>
      <c r="W36" s="363"/>
      <c r="X36" s="363"/>
      <c r="Y36" s="363"/>
      <c r="Z36" s="363"/>
      <c r="AA36" s="363"/>
      <c r="AB36" s="364"/>
    </row>
    <row r="37" spans="1:29" x14ac:dyDescent="0.35">
      <c r="A37" s="342" t="s">
        <v>10</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4"/>
    </row>
    <row r="38" spans="1:29" ht="28.5" customHeight="1" x14ac:dyDescent="0.35">
      <c r="A38" s="359" t="s">
        <v>52</v>
      </c>
      <c r="B38" s="360"/>
      <c r="C38" s="360"/>
      <c r="D38" s="360"/>
      <c r="E38" s="360"/>
      <c r="F38" s="360"/>
      <c r="G38" s="360"/>
      <c r="H38" s="360"/>
      <c r="I38" s="360"/>
      <c r="J38" s="360"/>
      <c r="K38" s="216" t="s">
        <v>529</v>
      </c>
      <c r="L38" s="296"/>
      <c r="M38" s="296"/>
      <c r="N38" s="296"/>
      <c r="O38" s="296"/>
      <c r="P38" s="296"/>
      <c r="Q38" s="296"/>
      <c r="R38" s="296"/>
      <c r="S38" s="296"/>
      <c r="T38" s="296"/>
      <c r="U38" s="296"/>
      <c r="V38" s="296"/>
      <c r="W38" s="296"/>
      <c r="X38" s="296"/>
      <c r="Y38" s="296"/>
      <c r="Z38" s="296"/>
      <c r="AA38" s="296"/>
      <c r="AB38" s="297"/>
      <c r="AC38" s="1"/>
    </row>
    <row r="39" spans="1:29" x14ac:dyDescent="0.35">
      <c r="A39" s="359" t="s">
        <v>120</v>
      </c>
      <c r="B39" s="360"/>
      <c r="C39" s="360"/>
      <c r="D39" s="360"/>
      <c r="E39" s="360"/>
      <c r="F39" s="360"/>
      <c r="G39" s="360"/>
      <c r="H39" s="360"/>
      <c r="I39" s="360"/>
      <c r="J39" s="360"/>
      <c r="K39" s="366" t="s">
        <v>318</v>
      </c>
      <c r="L39" s="366"/>
      <c r="M39" s="366"/>
      <c r="N39" s="366"/>
      <c r="O39" s="366"/>
      <c r="P39" s="366"/>
      <c r="Q39" s="366"/>
      <c r="R39" s="366"/>
      <c r="S39" s="366"/>
      <c r="T39" s="366"/>
      <c r="U39" s="366"/>
      <c r="V39" s="366"/>
      <c r="W39" s="366"/>
      <c r="X39" s="366"/>
      <c r="Y39" s="366"/>
      <c r="Z39" s="366"/>
      <c r="AA39" s="366"/>
      <c r="AB39" s="367"/>
      <c r="AC39" s="1"/>
    </row>
    <row r="40" spans="1:29" ht="32" customHeight="1" thickBot="1" x14ac:dyDescent="0.4">
      <c r="A40" s="359" t="s">
        <v>11</v>
      </c>
      <c r="B40" s="360"/>
      <c r="C40" s="360"/>
      <c r="D40" s="360"/>
      <c r="E40" s="360"/>
      <c r="F40" s="360"/>
      <c r="G40" s="360"/>
      <c r="H40" s="360"/>
      <c r="I40" s="360"/>
      <c r="J40" s="360"/>
      <c r="K40" s="220" t="s">
        <v>530</v>
      </c>
      <c r="L40" s="298"/>
      <c r="M40" s="298"/>
      <c r="N40" s="298"/>
      <c r="O40" s="298"/>
      <c r="P40" s="298"/>
      <c r="Q40" s="298"/>
      <c r="R40" s="298"/>
      <c r="S40" s="298"/>
      <c r="T40" s="298"/>
      <c r="U40" s="298"/>
      <c r="V40" s="298"/>
      <c r="W40" s="298"/>
      <c r="X40" s="298"/>
      <c r="Y40" s="298"/>
      <c r="Z40" s="298"/>
      <c r="AA40" s="298"/>
      <c r="AB40" s="299"/>
      <c r="AC40" s="1"/>
    </row>
    <row r="41" spans="1:29" ht="15" thickBot="1" x14ac:dyDescent="0.4">
      <c r="A41" s="361" t="s">
        <v>12</v>
      </c>
      <c r="B41" s="362"/>
      <c r="C41" s="362"/>
      <c r="D41" s="362"/>
      <c r="E41" s="362"/>
      <c r="F41" s="362"/>
      <c r="G41" s="362"/>
      <c r="H41" s="362"/>
      <c r="I41" s="362"/>
      <c r="J41" s="362"/>
      <c r="K41" s="220" t="s">
        <v>314</v>
      </c>
      <c r="L41" s="298"/>
      <c r="M41" s="298"/>
      <c r="N41" s="298"/>
      <c r="O41" s="298"/>
      <c r="P41" s="298"/>
      <c r="Q41" s="298"/>
      <c r="R41" s="298"/>
      <c r="S41" s="298"/>
      <c r="T41" s="298"/>
      <c r="U41" s="298"/>
      <c r="V41" s="298"/>
      <c r="W41" s="298"/>
      <c r="X41" s="298"/>
      <c r="Y41" s="298"/>
      <c r="Z41" s="298"/>
      <c r="AA41" s="298"/>
      <c r="AB41" s="299"/>
      <c r="AC41" s="1"/>
    </row>
  </sheetData>
  <mergeCells count="80">
    <mergeCell ref="A40:J40"/>
    <mergeCell ref="K40:AB40"/>
    <mergeCell ref="A41:J41"/>
    <mergeCell ref="K41:AB41"/>
    <mergeCell ref="A36:N36"/>
    <mergeCell ref="O36:AB36"/>
    <mergeCell ref="A37:AB37"/>
    <mergeCell ref="A38:J38"/>
    <mergeCell ref="K38:AB38"/>
    <mergeCell ref="A39:J39"/>
    <mergeCell ref="B32:D32"/>
    <mergeCell ref="E32:M32"/>
    <mergeCell ref="P32:R32"/>
    <mergeCell ref="S32:AA32"/>
    <mergeCell ref="K39:AB39"/>
    <mergeCell ref="B33:D33"/>
    <mergeCell ref="E33:M33"/>
    <mergeCell ref="P33:R33"/>
    <mergeCell ref="S33:AA33"/>
    <mergeCell ref="P34:AB34"/>
    <mergeCell ref="A35:N35"/>
    <mergeCell ref="O35:AB35"/>
    <mergeCell ref="P30:R30"/>
    <mergeCell ref="S30:AA30"/>
    <mergeCell ref="B31:D31"/>
    <mergeCell ref="E31:M31"/>
    <mergeCell ref="P31:R31"/>
    <mergeCell ref="S31:AA31"/>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A21:N21"/>
    <mergeCell ref="O21:AB21"/>
    <mergeCell ref="A22:N22"/>
    <mergeCell ref="O22:AB25"/>
    <mergeCell ref="A23:N23"/>
    <mergeCell ref="A24:N24"/>
    <mergeCell ref="A25:N25"/>
    <mergeCell ref="A18:N18"/>
    <mergeCell ref="O18:AB18"/>
    <mergeCell ref="A19:N19"/>
    <mergeCell ref="O19:AB19"/>
    <mergeCell ref="A20:N20"/>
    <mergeCell ref="O20:AB20"/>
    <mergeCell ref="A15:N15"/>
    <mergeCell ref="O15:AB15"/>
    <mergeCell ref="A16:N16"/>
    <mergeCell ref="O16:AB16"/>
    <mergeCell ref="A17:N17"/>
    <mergeCell ref="O17:AB17"/>
    <mergeCell ref="A13:N13"/>
    <mergeCell ref="O13:AB13"/>
    <mergeCell ref="A14:N14"/>
    <mergeCell ref="O14:AB14"/>
    <mergeCell ref="AH14:AW14"/>
    <mergeCell ref="A7:AB7"/>
    <mergeCell ref="A8:AB8"/>
    <mergeCell ref="A9:AB9"/>
    <mergeCell ref="A10:AB11"/>
    <mergeCell ref="A12:AB12"/>
    <mergeCell ref="A1:E1"/>
    <mergeCell ref="F1:W1"/>
    <mergeCell ref="X1:AB1"/>
    <mergeCell ref="A2:AB2"/>
    <mergeCell ref="A4:W5"/>
    <mergeCell ref="Y4:Z5"/>
    <mergeCell ref="AA4:AB5"/>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38">
    <tabColor rgb="FF76933C"/>
  </sheetPr>
  <dimension ref="A1:AR41"/>
  <sheetViews>
    <sheetView zoomScale="85" zoomScaleNormal="85" zoomScaleSheetLayoutView="100" workbookViewId="0">
      <selection activeCell="A10" sqref="A10:AB11"/>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388" t="str">
        <f ca="1">VLOOKUP(AC2,Sommaire!B4:C96,2,"faux")</f>
        <v>AXE C : Urbanisme</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90"/>
      <c r="AC2" s="76" t="str">
        <f ca="1">MID(AA4,1,1)</f>
        <v>C</v>
      </c>
    </row>
    <row r="3" spans="1:29" ht="15" thickBot="1" x14ac:dyDescent="0.4">
      <c r="A3" s="14"/>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Aménager le territoire de manière durable</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C.1</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73" t="s">
        <v>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5"/>
    </row>
    <row r="8" spans="1:29" ht="90" customHeight="1" x14ac:dyDescent="0.35">
      <c r="A8" s="300" t="s">
        <v>540</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373" t="s">
        <v>53</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5"/>
    </row>
    <row r="10" spans="1:29" ht="82.75" customHeight="1" x14ac:dyDescent="0.35">
      <c r="A10" s="337" t="s">
        <v>554</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104.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373" t="s">
        <v>1</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5"/>
    </row>
    <row r="13" spans="1:29" x14ac:dyDescent="0.35">
      <c r="A13" s="385" t="s">
        <v>48</v>
      </c>
      <c r="B13" s="386"/>
      <c r="C13" s="386"/>
      <c r="D13" s="386"/>
      <c r="E13" s="386"/>
      <c r="F13" s="386"/>
      <c r="G13" s="386"/>
      <c r="H13" s="386"/>
      <c r="I13" s="386"/>
      <c r="J13" s="386"/>
      <c r="K13" s="386"/>
      <c r="L13" s="386"/>
      <c r="M13" s="386"/>
      <c r="N13" s="386"/>
      <c r="O13" s="386" t="s">
        <v>49</v>
      </c>
      <c r="P13" s="386"/>
      <c r="Q13" s="386"/>
      <c r="R13" s="386"/>
      <c r="S13" s="386"/>
      <c r="T13" s="386"/>
      <c r="U13" s="386"/>
      <c r="V13" s="386"/>
      <c r="W13" s="386"/>
      <c r="X13" s="386"/>
      <c r="Y13" s="386"/>
      <c r="Z13" s="386"/>
      <c r="AA13" s="386"/>
      <c r="AB13" s="387"/>
    </row>
    <row r="14" spans="1:29" s="3" customFormat="1" x14ac:dyDescent="0.35">
      <c r="A14" s="271" t="s">
        <v>318</v>
      </c>
      <c r="B14" s="272"/>
      <c r="C14" s="272"/>
      <c r="D14" s="272"/>
      <c r="E14" s="272"/>
      <c r="F14" s="272"/>
      <c r="G14" s="272"/>
      <c r="H14" s="272"/>
      <c r="I14" s="272"/>
      <c r="J14" s="272"/>
      <c r="K14" s="272"/>
      <c r="L14" s="272"/>
      <c r="M14" s="272"/>
      <c r="N14" s="273"/>
      <c r="O14" s="274" t="s">
        <v>318</v>
      </c>
      <c r="P14" s="272"/>
      <c r="Q14" s="272"/>
      <c r="R14" s="272"/>
      <c r="S14" s="272"/>
      <c r="T14" s="272"/>
      <c r="U14" s="272"/>
      <c r="V14" s="272"/>
      <c r="W14" s="272"/>
      <c r="X14" s="272"/>
      <c r="Y14" s="272"/>
      <c r="Z14" s="272"/>
      <c r="AA14" s="272"/>
      <c r="AB14" s="275"/>
    </row>
    <row r="15" spans="1:29" x14ac:dyDescent="0.35">
      <c r="A15" s="385" t="s">
        <v>191</v>
      </c>
      <c r="B15" s="386"/>
      <c r="C15" s="386"/>
      <c r="D15" s="386"/>
      <c r="E15" s="386"/>
      <c r="F15" s="386"/>
      <c r="G15" s="386"/>
      <c r="H15" s="386"/>
      <c r="I15" s="386"/>
      <c r="J15" s="386"/>
      <c r="K15" s="386"/>
      <c r="L15" s="386"/>
      <c r="M15" s="386"/>
      <c r="N15" s="386"/>
      <c r="O15" s="386" t="s">
        <v>64</v>
      </c>
      <c r="P15" s="386"/>
      <c r="Q15" s="386"/>
      <c r="R15" s="386"/>
      <c r="S15" s="386"/>
      <c r="T15" s="386"/>
      <c r="U15" s="386"/>
      <c r="V15" s="386"/>
      <c r="W15" s="386"/>
      <c r="X15" s="386"/>
      <c r="Y15" s="386"/>
      <c r="Z15" s="386"/>
      <c r="AA15" s="386"/>
      <c r="AB15" s="387"/>
    </row>
    <row r="16" spans="1:29" ht="32.4" customHeight="1" x14ac:dyDescent="0.35">
      <c r="A16" s="254" t="s">
        <v>321</v>
      </c>
      <c r="B16" s="255"/>
      <c r="C16" s="255"/>
      <c r="D16" s="255"/>
      <c r="E16" s="255"/>
      <c r="F16" s="255"/>
      <c r="G16" s="255"/>
      <c r="H16" s="255"/>
      <c r="I16" s="255"/>
      <c r="J16" s="255"/>
      <c r="K16" s="255"/>
      <c r="L16" s="255"/>
      <c r="M16" s="255"/>
      <c r="N16" s="255"/>
      <c r="O16" s="255" t="s">
        <v>319</v>
      </c>
      <c r="P16" s="255"/>
      <c r="Q16" s="255"/>
      <c r="R16" s="255"/>
      <c r="S16" s="255"/>
      <c r="T16" s="255"/>
      <c r="U16" s="255"/>
      <c r="V16" s="255"/>
      <c r="W16" s="255"/>
      <c r="X16" s="255"/>
      <c r="Y16" s="255"/>
      <c r="Z16" s="255"/>
      <c r="AA16" s="255"/>
      <c r="AB16" s="277"/>
    </row>
    <row r="17" spans="1:44" x14ac:dyDescent="0.35">
      <c r="A17" s="385" t="s">
        <v>63</v>
      </c>
      <c r="B17" s="386"/>
      <c r="C17" s="386"/>
      <c r="D17" s="386"/>
      <c r="E17" s="386"/>
      <c r="F17" s="386"/>
      <c r="G17" s="386"/>
      <c r="H17" s="386"/>
      <c r="I17" s="386"/>
      <c r="J17" s="386"/>
      <c r="K17" s="386"/>
      <c r="L17" s="386"/>
      <c r="M17" s="386"/>
      <c r="N17" s="386"/>
      <c r="O17" s="386" t="s">
        <v>144</v>
      </c>
      <c r="P17" s="386"/>
      <c r="Q17" s="386"/>
      <c r="R17" s="386"/>
      <c r="S17" s="386"/>
      <c r="T17" s="386"/>
      <c r="U17" s="386"/>
      <c r="V17" s="386"/>
      <c r="W17" s="386"/>
      <c r="X17" s="386"/>
      <c r="Y17" s="386"/>
      <c r="Z17" s="386"/>
      <c r="AA17" s="386"/>
      <c r="AB17" s="387"/>
    </row>
    <row r="18" spans="1:44" x14ac:dyDescent="0.35">
      <c r="A18" s="270" t="s">
        <v>320</v>
      </c>
      <c r="B18" s="255"/>
      <c r="C18" s="255"/>
      <c r="D18" s="255"/>
      <c r="E18" s="255"/>
      <c r="F18" s="255"/>
      <c r="G18" s="255"/>
      <c r="H18" s="255"/>
      <c r="I18" s="255"/>
      <c r="J18" s="255"/>
      <c r="K18" s="255"/>
      <c r="L18" s="255"/>
      <c r="M18" s="255"/>
      <c r="N18" s="255"/>
      <c r="O18" s="322" t="s">
        <v>136</v>
      </c>
      <c r="P18" s="322"/>
      <c r="Q18" s="322"/>
      <c r="R18" s="322"/>
      <c r="S18" s="322"/>
      <c r="T18" s="322"/>
      <c r="U18" s="322"/>
      <c r="V18" s="322"/>
      <c r="W18" s="322"/>
      <c r="X18" s="322"/>
      <c r="Y18" s="322"/>
      <c r="Z18" s="322"/>
      <c r="AA18" s="322"/>
      <c r="AB18" s="323"/>
    </row>
    <row r="19" spans="1:44" x14ac:dyDescent="0.35">
      <c r="A19" s="385" t="s">
        <v>229</v>
      </c>
      <c r="B19" s="386"/>
      <c r="C19" s="386"/>
      <c r="D19" s="386"/>
      <c r="E19" s="386"/>
      <c r="F19" s="386"/>
      <c r="G19" s="386"/>
      <c r="H19" s="386"/>
      <c r="I19" s="386"/>
      <c r="J19" s="386"/>
      <c r="K19" s="386"/>
      <c r="L19" s="386"/>
      <c r="M19" s="386"/>
      <c r="N19" s="386"/>
      <c r="O19" s="385" t="s">
        <v>67</v>
      </c>
      <c r="P19" s="386"/>
      <c r="Q19" s="386"/>
      <c r="R19" s="386"/>
      <c r="S19" s="386"/>
      <c r="T19" s="386"/>
      <c r="U19" s="386"/>
      <c r="V19" s="386"/>
      <c r="W19" s="386"/>
      <c r="X19" s="386"/>
      <c r="Y19" s="386"/>
      <c r="Z19" s="386"/>
      <c r="AA19" s="386"/>
      <c r="AB19" s="386"/>
    </row>
    <row r="20" spans="1:44" ht="49.75" customHeight="1" x14ac:dyDescent="0.35">
      <c r="A20" s="254" t="s">
        <v>200</v>
      </c>
      <c r="B20" s="255"/>
      <c r="C20" s="255"/>
      <c r="D20" s="255"/>
      <c r="E20" s="255"/>
      <c r="F20" s="255"/>
      <c r="G20" s="255"/>
      <c r="H20" s="255"/>
      <c r="I20" s="255"/>
      <c r="J20" s="255"/>
      <c r="K20" s="255"/>
      <c r="L20" s="255"/>
      <c r="M20" s="255"/>
      <c r="N20" s="255"/>
      <c r="O20" s="254" t="s">
        <v>322</v>
      </c>
      <c r="P20" s="255"/>
      <c r="Q20" s="255"/>
      <c r="R20" s="255"/>
      <c r="S20" s="255"/>
      <c r="T20" s="255"/>
      <c r="U20" s="255"/>
      <c r="V20" s="255"/>
      <c r="W20" s="255"/>
      <c r="X20" s="255"/>
      <c r="Y20" s="255"/>
      <c r="Z20" s="255"/>
      <c r="AA20" s="255"/>
      <c r="AB20" s="255"/>
    </row>
    <row r="21" spans="1:44" x14ac:dyDescent="0.35">
      <c r="A21" s="373" t="s">
        <v>2</v>
      </c>
      <c r="B21" s="374"/>
      <c r="C21" s="374"/>
      <c r="D21" s="374"/>
      <c r="E21" s="374"/>
      <c r="F21" s="374"/>
      <c r="G21" s="374"/>
      <c r="H21" s="374"/>
      <c r="I21" s="374"/>
      <c r="J21" s="374"/>
      <c r="K21" s="374"/>
      <c r="L21" s="374"/>
      <c r="M21" s="374"/>
      <c r="N21" s="384"/>
      <c r="O21" s="374" t="s">
        <v>50</v>
      </c>
      <c r="P21" s="374"/>
      <c r="Q21" s="374"/>
      <c r="R21" s="374"/>
      <c r="S21" s="374"/>
      <c r="T21" s="374"/>
      <c r="U21" s="374"/>
      <c r="V21" s="374"/>
      <c r="W21" s="374"/>
      <c r="X21" s="374"/>
      <c r="Y21" s="374"/>
      <c r="Z21" s="374"/>
      <c r="AA21" s="374"/>
      <c r="AB21" s="375"/>
    </row>
    <row r="22" spans="1:44" x14ac:dyDescent="0.35">
      <c r="A22" s="258" t="s">
        <v>201</v>
      </c>
      <c r="B22" s="249"/>
      <c r="C22" s="249"/>
      <c r="D22" s="249"/>
      <c r="E22" s="249"/>
      <c r="F22" s="249"/>
      <c r="G22" s="249"/>
      <c r="H22" s="249"/>
      <c r="I22" s="249"/>
      <c r="J22" s="249"/>
      <c r="K22" s="249"/>
      <c r="L22" s="249"/>
      <c r="M22" s="249"/>
      <c r="N22" s="250"/>
      <c r="O22" s="302" t="s">
        <v>324</v>
      </c>
      <c r="P22" s="317"/>
      <c r="Q22" s="317"/>
      <c r="R22" s="317"/>
      <c r="S22" s="317"/>
      <c r="T22" s="317"/>
      <c r="U22" s="317"/>
      <c r="V22" s="317"/>
      <c r="W22" s="317"/>
      <c r="X22" s="317"/>
      <c r="Y22" s="317"/>
      <c r="Z22" s="317"/>
      <c r="AA22" s="317"/>
      <c r="AB22" s="318"/>
      <c r="AR22" s="92"/>
    </row>
    <row r="23" spans="1:44" x14ac:dyDescent="0.35">
      <c r="A23" s="258" t="s">
        <v>202</v>
      </c>
      <c r="B23" s="249"/>
      <c r="C23" s="249"/>
      <c r="D23" s="249"/>
      <c r="E23" s="249"/>
      <c r="F23" s="249"/>
      <c r="G23" s="249"/>
      <c r="H23" s="249"/>
      <c r="I23" s="249"/>
      <c r="J23" s="249"/>
      <c r="K23" s="249"/>
      <c r="L23" s="249"/>
      <c r="M23" s="249"/>
      <c r="N23" s="250"/>
      <c r="O23" s="302"/>
      <c r="P23" s="317"/>
      <c r="Q23" s="317"/>
      <c r="R23" s="317"/>
      <c r="S23" s="317"/>
      <c r="T23" s="317"/>
      <c r="U23" s="317"/>
      <c r="V23" s="317"/>
      <c r="W23" s="317"/>
      <c r="X23" s="317"/>
      <c r="Y23" s="317"/>
      <c r="Z23" s="317"/>
      <c r="AA23" s="317"/>
      <c r="AB23" s="318"/>
    </row>
    <row r="24" spans="1:44" x14ac:dyDescent="0.35">
      <c r="A24" s="258" t="s">
        <v>323</v>
      </c>
      <c r="B24" s="249"/>
      <c r="C24" s="249"/>
      <c r="D24" s="249"/>
      <c r="E24" s="249"/>
      <c r="F24" s="249"/>
      <c r="G24" s="249"/>
      <c r="H24" s="249"/>
      <c r="I24" s="249"/>
      <c r="J24" s="249"/>
      <c r="K24" s="249"/>
      <c r="L24" s="249"/>
      <c r="M24" s="249"/>
      <c r="N24" s="250"/>
      <c r="O24" s="302"/>
      <c r="P24" s="317"/>
      <c r="Q24" s="317"/>
      <c r="R24" s="317"/>
      <c r="S24" s="317"/>
      <c r="T24" s="317"/>
      <c r="U24" s="317"/>
      <c r="V24" s="317"/>
      <c r="W24" s="317"/>
      <c r="X24" s="317"/>
      <c r="Y24" s="317"/>
      <c r="Z24" s="317"/>
      <c r="AA24" s="317"/>
      <c r="AB24" s="318"/>
    </row>
    <row r="25" spans="1:44" x14ac:dyDescent="0.35">
      <c r="A25" s="258" t="s">
        <v>445</v>
      </c>
      <c r="B25" s="249"/>
      <c r="C25" s="249"/>
      <c r="D25" s="249"/>
      <c r="E25" s="249"/>
      <c r="F25" s="249"/>
      <c r="G25" s="249"/>
      <c r="H25" s="249"/>
      <c r="I25" s="249"/>
      <c r="J25" s="249"/>
      <c r="K25" s="249"/>
      <c r="L25" s="249"/>
      <c r="M25" s="249"/>
      <c r="N25" s="250"/>
      <c r="O25" s="319"/>
      <c r="P25" s="320"/>
      <c r="Q25" s="320"/>
      <c r="R25" s="320"/>
      <c r="S25" s="320"/>
      <c r="T25" s="320"/>
      <c r="U25" s="320"/>
      <c r="V25" s="320"/>
      <c r="W25" s="320"/>
      <c r="X25" s="320"/>
      <c r="Y25" s="320"/>
      <c r="Z25" s="320"/>
      <c r="AA25" s="320"/>
      <c r="AB25" s="321"/>
    </row>
    <row r="26" spans="1:44" x14ac:dyDescent="0.35">
      <c r="A26" s="376" t="s">
        <v>3</v>
      </c>
      <c r="B26" s="377"/>
      <c r="C26" s="377"/>
      <c r="D26" s="377"/>
      <c r="E26" s="377"/>
      <c r="F26" s="377"/>
      <c r="G26" s="377"/>
      <c r="H26" s="377"/>
      <c r="I26" s="377"/>
      <c r="J26" s="377"/>
      <c r="K26" s="377"/>
      <c r="L26" s="377"/>
      <c r="M26" s="377"/>
      <c r="N26" s="378"/>
      <c r="O26" s="379" t="s">
        <v>4</v>
      </c>
      <c r="P26" s="377"/>
      <c r="Q26" s="377"/>
      <c r="R26" s="377"/>
      <c r="S26" s="377"/>
      <c r="T26" s="377"/>
      <c r="U26" s="377"/>
      <c r="V26" s="377"/>
      <c r="W26" s="377"/>
      <c r="X26" s="377"/>
      <c r="Y26" s="377"/>
      <c r="Z26" s="377"/>
      <c r="AA26" s="377"/>
      <c r="AB26" s="380"/>
    </row>
    <row r="27" spans="1:44" s="3" customFormat="1" x14ac:dyDescent="0.35">
      <c r="A27" s="381" t="s">
        <v>159</v>
      </c>
      <c r="B27" s="382"/>
      <c r="C27" s="382"/>
      <c r="D27" s="382"/>
      <c r="E27" s="382"/>
      <c r="F27" s="382"/>
      <c r="G27" s="382"/>
      <c r="H27" s="382"/>
      <c r="I27" s="382"/>
      <c r="J27" s="382"/>
      <c r="K27" s="382"/>
      <c r="L27" s="382"/>
      <c r="M27" s="382"/>
      <c r="N27" s="383"/>
      <c r="O27" s="251"/>
      <c r="P27" s="252"/>
      <c r="Q27" s="252"/>
      <c r="R27" s="252"/>
      <c r="S27" s="252"/>
      <c r="T27" s="252"/>
      <c r="U27" s="252"/>
      <c r="V27" s="252"/>
      <c r="W27" s="252"/>
      <c r="X27" s="252"/>
      <c r="Y27" s="252"/>
      <c r="Z27" s="252"/>
      <c r="AA27" s="252"/>
      <c r="AB27" s="253"/>
    </row>
    <row r="28" spans="1:44" s="3" customFormat="1" x14ac:dyDescent="0.35">
      <c r="A28" s="105"/>
      <c r="B28" s="312" t="s">
        <v>130</v>
      </c>
      <c r="C28" s="313"/>
      <c r="D28" s="314"/>
      <c r="E28" s="306" t="s">
        <v>446</v>
      </c>
      <c r="F28" s="307"/>
      <c r="G28" s="307"/>
      <c r="H28" s="307"/>
      <c r="I28" s="307"/>
      <c r="J28" s="307"/>
      <c r="K28" s="307"/>
      <c r="L28" s="307"/>
      <c r="M28" s="308"/>
      <c r="N28" s="109"/>
      <c r="O28" s="110"/>
      <c r="P28" s="312" t="s">
        <v>130</v>
      </c>
      <c r="Q28" s="313"/>
      <c r="R28" s="314"/>
      <c r="S28" s="306"/>
      <c r="T28" s="307"/>
      <c r="U28" s="307"/>
      <c r="V28" s="307"/>
      <c r="W28" s="307"/>
      <c r="X28" s="307"/>
      <c r="Y28" s="307"/>
      <c r="Z28" s="307"/>
      <c r="AA28" s="308"/>
      <c r="AB28" s="111"/>
    </row>
    <row r="29" spans="1:44" s="3" customFormat="1" x14ac:dyDescent="0.35">
      <c r="A29" s="105"/>
      <c r="B29" s="312" t="s">
        <v>131</v>
      </c>
      <c r="C29" s="313"/>
      <c r="D29" s="314"/>
      <c r="E29" s="306" t="s">
        <v>446</v>
      </c>
      <c r="F29" s="307"/>
      <c r="G29" s="307"/>
      <c r="H29" s="307"/>
      <c r="I29" s="307"/>
      <c r="J29" s="307"/>
      <c r="K29" s="307"/>
      <c r="L29" s="307"/>
      <c r="M29" s="308"/>
      <c r="N29" s="109"/>
      <c r="O29" s="110"/>
      <c r="P29" s="312" t="s">
        <v>131</v>
      </c>
      <c r="Q29" s="313"/>
      <c r="R29" s="314"/>
      <c r="S29" s="306"/>
      <c r="T29" s="307"/>
      <c r="U29" s="307"/>
      <c r="V29" s="307"/>
      <c r="W29" s="307"/>
      <c r="X29" s="307"/>
      <c r="Y29" s="307"/>
      <c r="Z29" s="307"/>
      <c r="AA29" s="308"/>
      <c r="AB29" s="111"/>
    </row>
    <row r="30" spans="1:44" s="3" customFormat="1" x14ac:dyDescent="0.35">
      <c r="A30" s="105"/>
      <c r="B30" s="312" t="s">
        <v>132</v>
      </c>
      <c r="C30" s="313"/>
      <c r="D30" s="314"/>
      <c r="E30" s="306" t="s">
        <v>446</v>
      </c>
      <c r="F30" s="307"/>
      <c r="G30" s="307"/>
      <c r="H30" s="307"/>
      <c r="I30" s="307"/>
      <c r="J30" s="307"/>
      <c r="K30" s="307"/>
      <c r="L30" s="307"/>
      <c r="M30" s="308"/>
      <c r="N30" s="109"/>
      <c r="O30" s="110"/>
      <c r="P30" s="312" t="s">
        <v>132</v>
      </c>
      <c r="Q30" s="313"/>
      <c r="R30" s="314"/>
      <c r="S30" s="306"/>
      <c r="T30" s="307"/>
      <c r="U30" s="307"/>
      <c r="V30" s="307"/>
      <c r="W30" s="307"/>
      <c r="X30" s="307"/>
      <c r="Y30" s="307"/>
      <c r="Z30" s="307"/>
      <c r="AA30" s="308"/>
      <c r="AB30" s="111"/>
    </row>
    <row r="31" spans="1:44" s="3" customFormat="1" x14ac:dyDescent="0.35">
      <c r="A31" s="105"/>
      <c r="B31" s="312" t="s">
        <v>133</v>
      </c>
      <c r="C31" s="313"/>
      <c r="D31" s="314"/>
      <c r="E31" s="306" t="s">
        <v>446</v>
      </c>
      <c r="F31" s="307"/>
      <c r="G31" s="307"/>
      <c r="H31" s="307"/>
      <c r="I31" s="307"/>
      <c r="J31" s="307"/>
      <c r="K31" s="307"/>
      <c r="L31" s="307"/>
      <c r="M31" s="308"/>
      <c r="N31" s="109"/>
      <c r="O31" s="110"/>
      <c r="P31" s="312" t="s">
        <v>133</v>
      </c>
      <c r="Q31" s="313"/>
      <c r="R31" s="314"/>
      <c r="S31" s="306"/>
      <c r="T31" s="307"/>
      <c r="U31" s="307"/>
      <c r="V31" s="307"/>
      <c r="W31" s="307"/>
      <c r="X31" s="307"/>
      <c r="Y31" s="307"/>
      <c r="Z31" s="307"/>
      <c r="AA31" s="308"/>
      <c r="AB31" s="111"/>
    </row>
    <row r="32" spans="1:44" s="3" customFormat="1" x14ac:dyDescent="0.35">
      <c r="A32" s="105"/>
      <c r="B32" s="312" t="s">
        <v>134</v>
      </c>
      <c r="C32" s="313"/>
      <c r="D32" s="314"/>
      <c r="E32" s="306" t="s">
        <v>446</v>
      </c>
      <c r="F32" s="307"/>
      <c r="G32" s="307"/>
      <c r="H32" s="307"/>
      <c r="I32" s="307"/>
      <c r="J32" s="307"/>
      <c r="K32" s="307"/>
      <c r="L32" s="307"/>
      <c r="M32" s="308"/>
      <c r="N32" s="109"/>
      <c r="O32" s="110"/>
      <c r="P32" s="312" t="s">
        <v>134</v>
      </c>
      <c r="Q32" s="313"/>
      <c r="R32" s="314"/>
      <c r="S32" s="306"/>
      <c r="T32" s="307"/>
      <c r="U32" s="307"/>
      <c r="V32" s="307"/>
      <c r="W32" s="307"/>
      <c r="X32" s="307"/>
      <c r="Y32" s="307"/>
      <c r="Z32" s="307"/>
      <c r="AA32" s="308"/>
      <c r="AB32" s="111"/>
    </row>
    <row r="33" spans="1:29" s="3" customFormat="1" x14ac:dyDescent="0.35">
      <c r="A33" s="105"/>
      <c r="B33" s="303" t="s">
        <v>135</v>
      </c>
      <c r="C33" s="304"/>
      <c r="D33" s="305"/>
      <c r="E33" s="306" t="s">
        <v>447</v>
      </c>
      <c r="F33" s="307"/>
      <c r="G33" s="307"/>
      <c r="H33" s="307"/>
      <c r="I33" s="307"/>
      <c r="J33" s="307"/>
      <c r="K33" s="307"/>
      <c r="L33" s="307"/>
      <c r="M33" s="308"/>
      <c r="N33" s="109"/>
      <c r="O33" s="110"/>
      <c r="P33" s="303" t="s">
        <v>135</v>
      </c>
      <c r="Q33" s="304"/>
      <c r="R33" s="305"/>
      <c r="S33" s="306"/>
      <c r="T33" s="307"/>
      <c r="U33" s="307"/>
      <c r="V33" s="307"/>
      <c r="W33" s="307"/>
      <c r="X33" s="307"/>
      <c r="Y33" s="307"/>
      <c r="Z33" s="307"/>
      <c r="AA33" s="308"/>
      <c r="AB33" s="111"/>
    </row>
    <row r="34" spans="1:29" s="3" customFormat="1" x14ac:dyDescent="0.35">
      <c r="A34" s="106"/>
      <c r="B34" s="107"/>
      <c r="C34" s="107"/>
      <c r="D34" s="107"/>
      <c r="E34" s="107"/>
      <c r="F34" s="107"/>
      <c r="G34" s="107"/>
      <c r="H34" s="107"/>
      <c r="I34" s="107"/>
      <c r="J34" s="107"/>
      <c r="K34" s="107"/>
      <c r="L34" s="107"/>
      <c r="M34" s="107"/>
      <c r="N34" s="108"/>
      <c r="O34" s="112"/>
      <c r="P34" s="107"/>
      <c r="Q34" s="107"/>
      <c r="R34" s="107"/>
      <c r="S34" s="107"/>
      <c r="T34" s="107"/>
      <c r="U34" s="107"/>
      <c r="V34" s="107"/>
      <c r="W34" s="107"/>
      <c r="X34" s="107"/>
      <c r="Y34" s="107"/>
      <c r="Z34" s="107"/>
      <c r="AA34" s="107"/>
      <c r="AB34" s="113"/>
    </row>
    <row r="35" spans="1:29" x14ac:dyDescent="0.35">
      <c r="A35" s="373" t="s">
        <v>51</v>
      </c>
      <c r="B35" s="374"/>
      <c r="C35" s="374"/>
      <c r="D35" s="374"/>
      <c r="E35" s="374"/>
      <c r="F35" s="374"/>
      <c r="G35" s="374"/>
      <c r="H35" s="374"/>
      <c r="I35" s="374"/>
      <c r="J35" s="374"/>
      <c r="K35" s="374"/>
      <c r="L35" s="374"/>
      <c r="M35" s="374"/>
      <c r="N35" s="374"/>
      <c r="O35" s="374" t="s">
        <v>5</v>
      </c>
      <c r="P35" s="374"/>
      <c r="Q35" s="374"/>
      <c r="R35" s="374"/>
      <c r="S35" s="374"/>
      <c r="T35" s="374"/>
      <c r="U35" s="374"/>
      <c r="V35" s="374"/>
      <c r="W35" s="374"/>
      <c r="X35" s="374"/>
      <c r="Y35" s="374"/>
      <c r="Z35" s="374"/>
      <c r="AA35" s="374"/>
      <c r="AB35" s="375"/>
    </row>
    <row r="36" spans="1:29" ht="41.25" customHeight="1" x14ac:dyDescent="0.35">
      <c r="A36" s="300" t="s">
        <v>325</v>
      </c>
      <c r="B36" s="252"/>
      <c r="C36" s="252"/>
      <c r="D36" s="252"/>
      <c r="E36" s="252"/>
      <c r="F36" s="252"/>
      <c r="G36" s="252"/>
      <c r="H36" s="252"/>
      <c r="I36" s="252"/>
      <c r="J36" s="252"/>
      <c r="K36" s="252"/>
      <c r="L36" s="252"/>
      <c r="M36" s="252"/>
      <c r="N36" s="301"/>
      <c r="O36" s="302" t="s">
        <v>160</v>
      </c>
      <c r="P36" s="252"/>
      <c r="Q36" s="252"/>
      <c r="R36" s="252"/>
      <c r="S36" s="252"/>
      <c r="T36" s="252"/>
      <c r="U36" s="252"/>
      <c r="V36" s="252"/>
      <c r="W36" s="252"/>
      <c r="X36" s="252"/>
      <c r="Y36" s="252"/>
      <c r="Z36" s="252"/>
      <c r="AA36" s="252"/>
      <c r="AB36" s="253"/>
    </row>
    <row r="37" spans="1:29" x14ac:dyDescent="0.35">
      <c r="A37" s="373" t="s">
        <v>10</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5"/>
    </row>
    <row r="38" spans="1:29" x14ac:dyDescent="0.35">
      <c r="A38" s="368" t="s">
        <v>52</v>
      </c>
      <c r="B38" s="369"/>
      <c r="C38" s="369"/>
      <c r="D38" s="369"/>
      <c r="E38" s="369"/>
      <c r="F38" s="369"/>
      <c r="G38" s="369"/>
      <c r="H38" s="369"/>
      <c r="I38" s="369"/>
      <c r="J38" s="369"/>
      <c r="K38" s="296" t="s">
        <v>486</v>
      </c>
      <c r="L38" s="296"/>
      <c r="M38" s="296"/>
      <c r="N38" s="296"/>
      <c r="O38" s="296"/>
      <c r="P38" s="296"/>
      <c r="Q38" s="296"/>
      <c r="R38" s="296"/>
      <c r="S38" s="296"/>
      <c r="T38" s="296"/>
      <c r="U38" s="296"/>
      <c r="V38" s="296"/>
      <c r="W38" s="296"/>
      <c r="X38" s="296"/>
      <c r="Y38" s="296"/>
      <c r="Z38" s="296"/>
      <c r="AA38" s="296"/>
      <c r="AB38" s="297"/>
      <c r="AC38" s="1"/>
    </row>
    <row r="39" spans="1:29" x14ac:dyDescent="0.35">
      <c r="A39" s="368" t="s">
        <v>120</v>
      </c>
      <c r="B39" s="369"/>
      <c r="C39" s="369"/>
      <c r="D39" s="369"/>
      <c r="E39" s="369"/>
      <c r="F39" s="369"/>
      <c r="G39" s="369"/>
      <c r="H39" s="369"/>
      <c r="I39" s="369"/>
      <c r="J39" s="369"/>
      <c r="K39" s="235" t="s">
        <v>487</v>
      </c>
      <c r="L39" s="235"/>
      <c r="M39" s="235"/>
      <c r="N39" s="235"/>
      <c r="O39" s="235"/>
      <c r="P39" s="235"/>
      <c r="Q39" s="235"/>
      <c r="R39" s="235"/>
      <c r="S39" s="235"/>
      <c r="T39" s="235"/>
      <c r="U39" s="235"/>
      <c r="V39" s="235"/>
      <c r="W39" s="235"/>
      <c r="X39" s="235"/>
      <c r="Y39" s="235"/>
      <c r="Z39" s="235"/>
      <c r="AA39" s="235"/>
      <c r="AB39" s="236"/>
      <c r="AC39" s="1"/>
    </row>
    <row r="40" spans="1:29" x14ac:dyDescent="0.35">
      <c r="A40" s="368" t="s">
        <v>11</v>
      </c>
      <c r="B40" s="369"/>
      <c r="C40" s="369"/>
      <c r="D40" s="369"/>
      <c r="E40" s="369"/>
      <c r="F40" s="369"/>
      <c r="G40" s="369"/>
      <c r="H40" s="369"/>
      <c r="I40" s="369"/>
      <c r="J40" s="369"/>
      <c r="K40" s="296" t="s">
        <v>326</v>
      </c>
      <c r="L40" s="296"/>
      <c r="M40" s="296"/>
      <c r="N40" s="296"/>
      <c r="O40" s="296"/>
      <c r="P40" s="296"/>
      <c r="Q40" s="296"/>
      <c r="R40" s="296"/>
      <c r="S40" s="296"/>
      <c r="T40" s="296"/>
      <c r="U40" s="296"/>
      <c r="V40" s="296"/>
      <c r="W40" s="296"/>
      <c r="X40" s="296"/>
      <c r="Y40" s="296"/>
      <c r="Z40" s="296"/>
      <c r="AA40" s="296"/>
      <c r="AB40" s="297"/>
      <c r="AC40" s="1"/>
    </row>
    <row r="41" spans="1:29" ht="15" thickBot="1" x14ac:dyDescent="0.4">
      <c r="A41" s="370" t="s">
        <v>12</v>
      </c>
      <c r="B41" s="371"/>
      <c r="C41" s="371"/>
      <c r="D41" s="371"/>
      <c r="E41" s="371"/>
      <c r="F41" s="371"/>
      <c r="G41" s="371"/>
      <c r="H41" s="371"/>
      <c r="I41" s="371"/>
      <c r="J41" s="371"/>
      <c r="K41" s="372" t="s">
        <v>161</v>
      </c>
      <c r="L41" s="298"/>
      <c r="M41" s="298"/>
      <c r="N41" s="298"/>
      <c r="O41" s="298"/>
      <c r="P41" s="298"/>
      <c r="Q41" s="298"/>
      <c r="R41" s="298"/>
      <c r="S41" s="298"/>
      <c r="T41" s="298"/>
      <c r="U41" s="298"/>
      <c r="V41" s="298"/>
      <c r="W41" s="298"/>
      <c r="X41" s="298"/>
      <c r="Y41" s="298"/>
      <c r="Z41" s="298"/>
      <c r="AA41" s="298"/>
      <c r="AB41" s="299"/>
      <c r="AC41" s="1"/>
    </row>
  </sheetData>
  <mergeCells count="76">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P28:R28"/>
    <mergeCell ref="S28:AA28"/>
    <mergeCell ref="B29:D29"/>
    <mergeCell ref="E29:M29"/>
    <mergeCell ref="P29:R29"/>
    <mergeCell ref="S29:AA29"/>
    <mergeCell ref="B30:D30"/>
    <mergeCell ref="E30:M30"/>
    <mergeCell ref="P30:R30"/>
    <mergeCell ref="S30:AA30"/>
    <mergeCell ref="B31:D31"/>
    <mergeCell ref="E31:M31"/>
    <mergeCell ref="P31:R31"/>
    <mergeCell ref="S31:AA31"/>
    <mergeCell ref="B32:D32"/>
    <mergeCell ref="E32:M32"/>
    <mergeCell ref="P32:R32"/>
    <mergeCell ref="S32:AA32"/>
    <mergeCell ref="B33:D33"/>
    <mergeCell ref="E33:M33"/>
    <mergeCell ref="P33:R33"/>
    <mergeCell ref="S33:AA33"/>
    <mergeCell ref="A35:N35"/>
    <mergeCell ref="O35:AB35"/>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AR41"/>
  <sheetViews>
    <sheetView view="pageBreakPreview" topLeftCell="A11" zoomScaleNormal="100" zoomScaleSheetLayoutView="100" workbookViewId="0">
      <selection activeCell="AM36" sqref="AM36"/>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388" t="str">
        <f ca="1">VLOOKUP(AC2,Sommaire!B4:C96,2,"faux")</f>
        <v>AXE C : Urbanisme</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90"/>
      <c r="AC2" s="76" t="str">
        <f ca="1">MID(AA4,1,1)</f>
        <v>C</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Développer l’utilisation d’équipements permettant d'économiser les ressources en eau</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C.2</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73" t="s">
        <v>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5"/>
    </row>
    <row r="8" spans="1:29" ht="42.65" customHeight="1" x14ac:dyDescent="0.35">
      <c r="A8" s="227" t="s">
        <v>501</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3"/>
    </row>
    <row r="9" spans="1:29" x14ac:dyDescent="0.35">
      <c r="A9" s="373" t="s">
        <v>53</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5"/>
    </row>
    <row r="10" spans="1:29" x14ac:dyDescent="0.35">
      <c r="A10" s="294" t="s">
        <v>512</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1"/>
    </row>
    <row r="11" spans="1:29" ht="144" customHeight="1" x14ac:dyDescent="0.35">
      <c r="A11" s="29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1"/>
    </row>
    <row r="12" spans="1:29" x14ac:dyDescent="0.35">
      <c r="A12" s="373" t="s">
        <v>1</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5"/>
    </row>
    <row r="13" spans="1:29" x14ac:dyDescent="0.35">
      <c r="A13" s="385" t="s">
        <v>48</v>
      </c>
      <c r="B13" s="386"/>
      <c r="C13" s="386"/>
      <c r="D13" s="386"/>
      <c r="E13" s="386"/>
      <c r="F13" s="386"/>
      <c r="G13" s="386"/>
      <c r="H13" s="386"/>
      <c r="I13" s="386"/>
      <c r="J13" s="386"/>
      <c r="K13" s="386"/>
      <c r="L13" s="386"/>
      <c r="M13" s="386"/>
      <c r="N13" s="386"/>
      <c r="O13" s="386" t="s">
        <v>49</v>
      </c>
      <c r="P13" s="386"/>
      <c r="Q13" s="386"/>
      <c r="R13" s="386"/>
      <c r="S13" s="386"/>
      <c r="T13" s="386"/>
      <c r="U13" s="386"/>
      <c r="V13" s="386"/>
      <c r="W13" s="386"/>
      <c r="X13" s="386"/>
      <c r="Y13" s="386"/>
      <c r="Z13" s="386"/>
      <c r="AA13" s="386"/>
      <c r="AB13" s="387"/>
    </row>
    <row r="14" spans="1:29" s="3" customFormat="1" ht="29" customHeight="1" x14ac:dyDescent="0.35">
      <c r="A14" s="271" t="s">
        <v>331</v>
      </c>
      <c r="B14" s="272"/>
      <c r="C14" s="272"/>
      <c r="D14" s="272"/>
      <c r="E14" s="272"/>
      <c r="F14" s="272"/>
      <c r="G14" s="272"/>
      <c r="H14" s="272"/>
      <c r="I14" s="272"/>
      <c r="J14" s="272"/>
      <c r="K14" s="272"/>
      <c r="L14" s="272"/>
      <c r="M14" s="272"/>
      <c r="N14" s="273"/>
      <c r="O14" s="274" t="s">
        <v>332</v>
      </c>
      <c r="P14" s="272"/>
      <c r="Q14" s="272"/>
      <c r="R14" s="272"/>
      <c r="S14" s="272"/>
      <c r="T14" s="272"/>
      <c r="U14" s="272"/>
      <c r="V14" s="272"/>
      <c r="W14" s="272"/>
      <c r="X14" s="272"/>
      <c r="Y14" s="272"/>
      <c r="Z14" s="272"/>
      <c r="AA14" s="272"/>
      <c r="AB14" s="275"/>
    </row>
    <row r="15" spans="1:29" x14ac:dyDescent="0.35">
      <c r="A15" s="385" t="s">
        <v>191</v>
      </c>
      <c r="B15" s="386"/>
      <c r="C15" s="386"/>
      <c r="D15" s="386"/>
      <c r="E15" s="386"/>
      <c r="F15" s="386"/>
      <c r="G15" s="386"/>
      <c r="H15" s="386"/>
      <c r="I15" s="386"/>
      <c r="J15" s="386"/>
      <c r="K15" s="386"/>
      <c r="L15" s="386"/>
      <c r="M15" s="386"/>
      <c r="N15" s="386"/>
      <c r="O15" s="386" t="s">
        <v>64</v>
      </c>
      <c r="P15" s="386"/>
      <c r="Q15" s="386"/>
      <c r="R15" s="386"/>
      <c r="S15" s="386"/>
      <c r="T15" s="386"/>
      <c r="U15" s="386"/>
      <c r="V15" s="386"/>
      <c r="W15" s="386"/>
      <c r="X15" s="386"/>
      <c r="Y15" s="386"/>
      <c r="Z15" s="386"/>
      <c r="AA15" s="386"/>
      <c r="AB15" s="387"/>
    </row>
    <row r="16" spans="1:29" x14ac:dyDescent="0.35">
      <c r="A16" s="254" t="s">
        <v>333</v>
      </c>
      <c r="B16" s="255"/>
      <c r="C16" s="255"/>
      <c r="D16" s="255"/>
      <c r="E16" s="255"/>
      <c r="F16" s="255"/>
      <c r="G16" s="255"/>
      <c r="H16" s="255"/>
      <c r="I16" s="255"/>
      <c r="J16" s="255"/>
      <c r="K16" s="255"/>
      <c r="L16" s="255"/>
      <c r="M16" s="255"/>
      <c r="N16" s="255"/>
      <c r="O16" s="255" t="s">
        <v>333</v>
      </c>
      <c r="P16" s="255"/>
      <c r="Q16" s="255"/>
      <c r="R16" s="255"/>
      <c r="S16" s="255"/>
      <c r="T16" s="255"/>
      <c r="U16" s="255"/>
      <c r="V16" s="255"/>
      <c r="W16" s="255"/>
      <c r="X16" s="255"/>
      <c r="Y16" s="255"/>
      <c r="Z16" s="255"/>
      <c r="AA16" s="255"/>
      <c r="AB16" s="277"/>
    </row>
    <row r="17" spans="1:44" x14ac:dyDescent="0.35">
      <c r="A17" s="385" t="s">
        <v>63</v>
      </c>
      <c r="B17" s="386"/>
      <c r="C17" s="386"/>
      <c r="D17" s="386"/>
      <c r="E17" s="386"/>
      <c r="F17" s="386"/>
      <c r="G17" s="386"/>
      <c r="H17" s="386"/>
      <c r="I17" s="386"/>
      <c r="J17" s="386"/>
      <c r="K17" s="386"/>
      <c r="L17" s="386"/>
      <c r="M17" s="386"/>
      <c r="N17" s="386"/>
      <c r="O17" s="386" t="s">
        <v>144</v>
      </c>
      <c r="P17" s="386"/>
      <c r="Q17" s="386"/>
      <c r="R17" s="386"/>
      <c r="S17" s="386"/>
      <c r="T17" s="386"/>
      <c r="U17" s="386"/>
      <c r="V17" s="386"/>
      <c r="W17" s="386"/>
      <c r="X17" s="386"/>
      <c r="Y17" s="386"/>
      <c r="Z17" s="386"/>
      <c r="AA17" s="386"/>
      <c r="AB17" s="387"/>
    </row>
    <row r="18" spans="1:44" x14ac:dyDescent="0.35">
      <c r="A18" s="270" t="s">
        <v>333</v>
      </c>
      <c r="B18" s="255"/>
      <c r="C18" s="255"/>
      <c r="D18" s="255"/>
      <c r="E18" s="255"/>
      <c r="F18" s="255"/>
      <c r="G18" s="255"/>
      <c r="H18" s="255"/>
      <c r="I18" s="255"/>
      <c r="J18" s="255"/>
      <c r="K18" s="255"/>
      <c r="L18" s="255"/>
      <c r="M18" s="255"/>
      <c r="N18" s="255"/>
      <c r="O18" s="256" t="s">
        <v>136</v>
      </c>
      <c r="P18" s="256"/>
      <c r="Q18" s="256"/>
      <c r="R18" s="256"/>
      <c r="S18" s="256"/>
      <c r="T18" s="256"/>
      <c r="U18" s="256"/>
      <c r="V18" s="256"/>
      <c r="W18" s="256"/>
      <c r="X18" s="256"/>
      <c r="Y18" s="256"/>
      <c r="Z18" s="256"/>
      <c r="AA18" s="256"/>
      <c r="AB18" s="257"/>
    </row>
    <row r="19" spans="1:44" x14ac:dyDescent="0.35">
      <c r="A19" s="385" t="s">
        <v>229</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7"/>
    </row>
    <row r="20" spans="1:44" x14ac:dyDescent="0.35">
      <c r="A20" s="254" t="s">
        <v>235</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73" t="s">
        <v>2</v>
      </c>
      <c r="B21" s="374"/>
      <c r="C21" s="374"/>
      <c r="D21" s="374"/>
      <c r="E21" s="374"/>
      <c r="F21" s="374"/>
      <c r="G21" s="374"/>
      <c r="H21" s="374"/>
      <c r="I21" s="374"/>
      <c r="J21" s="374"/>
      <c r="K21" s="374"/>
      <c r="L21" s="374"/>
      <c r="M21" s="374"/>
      <c r="N21" s="384"/>
      <c r="O21" s="374" t="s">
        <v>50</v>
      </c>
      <c r="P21" s="374"/>
      <c r="Q21" s="374"/>
      <c r="R21" s="374"/>
      <c r="S21" s="374"/>
      <c r="T21" s="374"/>
      <c r="U21" s="374"/>
      <c r="V21" s="374"/>
      <c r="W21" s="374"/>
      <c r="X21" s="374"/>
      <c r="Y21" s="374"/>
      <c r="Z21" s="374"/>
      <c r="AA21" s="374"/>
      <c r="AB21" s="375"/>
    </row>
    <row r="22" spans="1:44" x14ac:dyDescent="0.35">
      <c r="A22" s="258" t="s">
        <v>236</v>
      </c>
      <c r="B22" s="249"/>
      <c r="C22" s="249"/>
      <c r="D22" s="249"/>
      <c r="E22" s="249"/>
      <c r="F22" s="249"/>
      <c r="G22" s="249"/>
      <c r="H22" s="249"/>
      <c r="I22" s="249"/>
      <c r="J22" s="249"/>
      <c r="K22" s="249"/>
      <c r="L22" s="249"/>
      <c r="M22" s="249"/>
      <c r="N22" s="250"/>
      <c r="O22" s="302" t="s">
        <v>335</v>
      </c>
      <c r="P22" s="317"/>
      <c r="Q22" s="317"/>
      <c r="R22" s="317"/>
      <c r="S22" s="317"/>
      <c r="T22" s="317"/>
      <c r="U22" s="317"/>
      <c r="V22" s="317"/>
      <c r="W22" s="317"/>
      <c r="X22" s="317"/>
      <c r="Y22" s="317"/>
      <c r="Z22" s="317"/>
      <c r="AA22" s="317"/>
      <c r="AB22" s="318"/>
      <c r="AR22" s="92"/>
    </row>
    <row r="23" spans="1:44" x14ac:dyDescent="0.35">
      <c r="A23" s="258" t="s">
        <v>237</v>
      </c>
      <c r="B23" s="249"/>
      <c r="C23" s="249"/>
      <c r="D23" s="249"/>
      <c r="E23" s="249"/>
      <c r="F23" s="249"/>
      <c r="G23" s="249"/>
      <c r="H23" s="249"/>
      <c r="I23" s="249"/>
      <c r="J23" s="249"/>
      <c r="K23" s="249"/>
      <c r="L23" s="249"/>
      <c r="M23" s="249"/>
      <c r="N23" s="250"/>
      <c r="O23" s="302"/>
      <c r="P23" s="317"/>
      <c r="Q23" s="317"/>
      <c r="R23" s="317"/>
      <c r="S23" s="317"/>
      <c r="T23" s="317"/>
      <c r="U23" s="317"/>
      <c r="V23" s="317"/>
      <c r="W23" s="317"/>
      <c r="X23" s="317"/>
      <c r="Y23" s="317"/>
      <c r="Z23" s="317"/>
      <c r="AA23" s="317"/>
      <c r="AB23" s="318"/>
    </row>
    <row r="24" spans="1:44" ht="14.5" customHeight="1" x14ac:dyDescent="0.35">
      <c r="A24" s="258" t="s">
        <v>238</v>
      </c>
      <c r="B24" s="249"/>
      <c r="C24" s="249"/>
      <c r="D24" s="249"/>
      <c r="E24" s="249"/>
      <c r="F24" s="249"/>
      <c r="G24" s="249"/>
      <c r="H24" s="249"/>
      <c r="I24" s="249"/>
      <c r="J24" s="249"/>
      <c r="K24" s="249"/>
      <c r="L24" s="249"/>
      <c r="M24" s="249"/>
      <c r="N24" s="250"/>
      <c r="O24" s="302"/>
      <c r="P24" s="317"/>
      <c r="Q24" s="317"/>
      <c r="R24" s="317"/>
      <c r="S24" s="317"/>
      <c r="T24" s="317"/>
      <c r="U24" s="317"/>
      <c r="V24" s="317"/>
      <c r="W24" s="317"/>
      <c r="X24" s="317"/>
      <c r="Y24" s="317"/>
      <c r="Z24" s="317"/>
      <c r="AA24" s="317"/>
      <c r="AB24" s="318"/>
    </row>
    <row r="25" spans="1:44" x14ac:dyDescent="0.35">
      <c r="A25" s="258" t="s">
        <v>334</v>
      </c>
      <c r="B25" s="249"/>
      <c r="C25" s="249"/>
      <c r="D25" s="249"/>
      <c r="E25" s="249"/>
      <c r="F25" s="249"/>
      <c r="G25" s="249"/>
      <c r="H25" s="249"/>
      <c r="I25" s="249"/>
      <c r="J25" s="249"/>
      <c r="K25" s="249"/>
      <c r="L25" s="249"/>
      <c r="M25" s="249"/>
      <c r="N25" s="250"/>
      <c r="O25" s="319"/>
      <c r="P25" s="320"/>
      <c r="Q25" s="320"/>
      <c r="R25" s="320"/>
      <c r="S25" s="320"/>
      <c r="T25" s="320"/>
      <c r="U25" s="320"/>
      <c r="V25" s="320"/>
      <c r="W25" s="320"/>
      <c r="X25" s="320"/>
      <c r="Y25" s="320"/>
      <c r="Z25" s="320"/>
      <c r="AA25" s="320"/>
      <c r="AB25" s="321"/>
    </row>
    <row r="26" spans="1:44" x14ac:dyDescent="0.35">
      <c r="A26" s="376" t="s">
        <v>3</v>
      </c>
      <c r="B26" s="377"/>
      <c r="C26" s="377"/>
      <c r="D26" s="377"/>
      <c r="E26" s="377"/>
      <c r="F26" s="377"/>
      <c r="G26" s="377"/>
      <c r="H26" s="377"/>
      <c r="I26" s="377"/>
      <c r="J26" s="377"/>
      <c r="K26" s="377"/>
      <c r="L26" s="377"/>
      <c r="M26" s="377"/>
      <c r="N26" s="378"/>
      <c r="O26" s="379" t="s">
        <v>4</v>
      </c>
      <c r="P26" s="377"/>
      <c r="Q26" s="377"/>
      <c r="R26" s="377"/>
      <c r="S26" s="377"/>
      <c r="T26" s="377"/>
      <c r="U26" s="377"/>
      <c r="V26" s="377"/>
      <c r="W26" s="377"/>
      <c r="X26" s="377"/>
      <c r="Y26" s="377"/>
      <c r="Z26" s="377"/>
      <c r="AA26" s="377"/>
      <c r="AB26" s="380"/>
    </row>
    <row r="27" spans="1:44" s="3" customFormat="1" x14ac:dyDescent="0.35">
      <c r="A27" s="315"/>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12" t="s">
        <v>130</v>
      </c>
      <c r="C28" s="313"/>
      <c r="D28" s="314"/>
      <c r="E28" s="306" t="s">
        <v>448</v>
      </c>
      <c r="F28" s="307"/>
      <c r="G28" s="307"/>
      <c r="H28" s="307"/>
      <c r="I28" s="307"/>
      <c r="J28" s="307"/>
      <c r="K28" s="307"/>
      <c r="L28" s="307"/>
      <c r="M28" s="308"/>
      <c r="N28" s="109"/>
      <c r="O28" s="225"/>
      <c r="P28" s="312" t="s">
        <v>130</v>
      </c>
      <c r="Q28" s="313"/>
      <c r="R28" s="314"/>
      <c r="S28" s="306"/>
      <c r="T28" s="307"/>
      <c r="U28" s="307"/>
      <c r="V28" s="307"/>
      <c r="W28" s="307"/>
      <c r="X28" s="307"/>
      <c r="Y28" s="307"/>
      <c r="Z28" s="307"/>
      <c r="AA28" s="308"/>
      <c r="AB28" s="222"/>
    </row>
    <row r="29" spans="1:44" s="3" customFormat="1" x14ac:dyDescent="0.35">
      <c r="A29" s="105"/>
      <c r="B29" s="312" t="s">
        <v>131</v>
      </c>
      <c r="C29" s="313"/>
      <c r="D29" s="314"/>
      <c r="E29" s="306" t="s">
        <v>448</v>
      </c>
      <c r="F29" s="307"/>
      <c r="G29" s="307"/>
      <c r="H29" s="307"/>
      <c r="I29" s="307"/>
      <c r="J29" s="307"/>
      <c r="K29" s="307"/>
      <c r="L29" s="307"/>
      <c r="M29" s="308"/>
      <c r="N29" s="109"/>
      <c r="O29" s="225"/>
      <c r="P29" s="312" t="s">
        <v>131</v>
      </c>
      <c r="Q29" s="313"/>
      <c r="R29" s="314"/>
      <c r="S29" s="306"/>
      <c r="T29" s="307"/>
      <c r="U29" s="307"/>
      <c r="V29" s="307"/>
      <c r="W29" s="307"/>
      <c r="X29" s="307"/>
      <c r="Y29" s="307"/>
      <c r="Z29" s="307"/>
      <c r="AA29" s="308"/>
      <c r="AB29" s="222"/>
    </row>
    <row r="30" spans="1:44" s="3" customFormat="1" x14ac:dyDescent="0.35">
      <c r="A30" s="105"/>
      <c r="B30" s="312" t="s">
        <v>132</v>
      </c>
      <c r="C30" s="313"/>
      <c r="D30" s="314"/>
      <c r="E30" s="306" t="s">
        <v>448</v>
      </c>
      <c r="F30" s="307"/>
      <c r="G30" s="307"/>
      <c r="H30" s="307"/>
      <c r="I30" s="307"/>
      <c r="J30" s="307"/>
      <c r="K30" s="307"/>
      <c r="L30" s="307"/>
      <c r="M30" s="308"/>
      <c r="N30" s="109"/>
      <c r="O30" s="225"/>
      <c r="P30" s="312" t="s">
        <v>132</v>
      </c>
      <c r="Q30" s="313"/>
      <c r="R30" s="314"/>
      <c r="S30" s="306"/>
      <c r="T30" s="307"/>
      <c r="U30" s="307"/>
      <c r="V30" s="307"/>
      <c r="W30" s="307"/>
      <c r="X30" s="307"/>
      <c r="Y30" s="307"/>
      <c r="Z30" s="307"/>
      <c r="AA30" s="308"/>
      <c r="AB30" s="222"/>
    </row>
    <row r="31" spans="1:44" s="3" customFormat="1" x14ac:dyDescent="0.35">
      <c r="A31" s="105"/>
      <c r="B31" s="312" t="s">
        <v>133</v>
      </c>
      <c r="C31" s="313"/>
      <c r="D31" s="314"/>
      <c r="E31" s="306" t="s">
        <v>448</v>
      </c>
      <c r="F31" s="307"/>
      <c r="G31" s="307"/>
      <c r="H31" s="307"/>
      <c r="I31" s="307"/>
      <c r="J31" s="307"/>
      <c r="K31" s="307"/>
      <c r="L31" s="307"/>
      <c r="M31" s="308"/>
      <c r="N31" s="109"/>
      <c r="O31" s="225"/>
      <c r="P31" s="312" t="s">
        <v>133</v>
      </c>
      <c r="Q31" s="313"/>
      <c r="R31" s="314"/>
      <c r="S31" s="306"/>
      <c r="T31" s="307"/>
      <c r="U31" s="307"/>
      <c r="V31" s="307"/>
      <c r="W31" s="307"/>
      <c r="X31" s="307"/>
      <c r="Y31" s="307"/>
      <c r="Z31" s="307"/>
      <c r="AA31" s="308"/>
      <c r="AB31" s="222"/>
    </row>
    <row r="32" spans="1:44" s="3" customFormat="1" x14ac:dyDescent="0.35">
      <c r="A32" s="105"/>
      <c r="B32" s="312" t="s">
        <v>134</v>
      </c>
      <c r="C32" s="313"/>
      <c r="D32" s="314"/>
      <c r="E32" s="306" t="s">
        <v>448</v>
      </c>
      <c r="F32" s="307"/>
      <c r="G32" s="307"/>
      <c r="H32" s="307"/>
      <c r="I32" s="307"/>
      <c r="J32" s="307"/>
      <c r="K32" s="307"/>
      <c r="L32" s="307"/>
      <c r="M32" s="308"/>
      <c r="N32" s="109"/>
      <c r="O32" s="225"/>
      <c r="P32" s="312" t="s">
        <v>134</v>
      </c>
      <c r="Q32" s="313"/>
      <c r="R32" s="314"/>
      <c r="S32" s="306"/>
      <c r="T32" s="307"/>
      <c r="U32" s="307"/>
      <c r="V32" s="307"/>
      <c r="W32" s="307"/>
      <c r="X32" s="307"/>
      <c r="Y32" s="307"/>
      <c r="Z32" s="307"/>
      <c r="AA32" s="308"/>
      <c r="AB32" s="222"/>
    </row>
    <row r="33" spans="1:29" s="3" customFormat="1" x14ac:dyDescent="0.35">
      <c r="A33" s="105"/>
      <c r="B33" s="303" t="s">
        <v>135</v>
      </c>
      <c r="C33" s="304"/>
      <c r="D33" s="305"/>
      <c r="E33" s="306" t="s">
        <v>448</v>
      </c>
      <c r="F33" s="307"/>
      <c r="G33" s="307"/>
      <c r="H33" s="307"/>
      <c r="I33" s="307"/>
      <c r="J33" s="307"/>
      <c r="K33" s="307"/>
      <c r="L33" s="307"/>
      <c r="M33" s="308"/>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73" t="s">
        <v>51</v>
      </c>
      <c r="B35" s="374"/>
      <c r="C35" s="374"/>
      <c r="D35" s="374"/>
      <c r="E35" s="374"/>
      <c r="F35" s="374"/>
      <c r="G35" s="374"/>
      <c r="H35" s="374"/>
      <c r="I35" s="374"/>
      <c r="J35" s="374"/>
      <c r="K35" s="374"/>
      <c r="L35" s="374"/>
      <c r="M35" s="374"/>
      <c r="N35" s="374"/>
      <c r="O35" s="374" t="s">
        <v>5</v>
      </c>
      <c r="P35" s="374"/>
      <c r="Q35" s="374"/>
      <c r="R35" s="374"/>
      <c r="S35" s="374"/>
      <c r="T35" s="374"/>
      <c r="U35" s="374"/>
      <c r="V35" s="374"/>
      <c r="W35" s="374"/>
      <c r="X35" s="374"/>
      <c r="Y35" s="374"/>
      <c r="Z35" s="374"/>
      <c r="AA35" s="374"/>
      <c r="AB35" s="375"/>
    </row>
    <row r="36" spans="1:29" ht="29.5" customHeight="1" x14ac:dyDescent="0.35">
      <c r="A36" s="227" t="s">
        <v>230</v>
      </c>
      <c r="B36" s="363"/>
      <c r="C36" s="363"/>
      <c r="D36" s="363"/>
      <c r="E36" s="363"/>
      <c r="F36" s="363"/>
      <c r="G36" s="363"/>
      <c r="H36" s="363"/>
      <c r="I36" s="363"/>
      <c r="J36" s="363"/>
      <c r="K36" s="363"/>
      <c r="L36" s="363"/>
      <c r="M36" s="363"/>
      <c r="N36" s="391"/>
      <c r="O36" s="230" t="s">
        <v>231</v>
      </c>
      <c r="P36" s="363"/>
      <c r="Q36" s="363"/>
      <c r="R36" s="363"/>
      <c r="S36" s="363"/>
      <c r="T36" s="363"/>
      <c r="U36" s="363"/>
      <c r="V36" s="363"/>
      <c r="W36" s="363"/>
      <c r="X36" s="363"/>
      <c r="Y36" s="363"/>
      <c r="Z36" s="363"/>
      <c r="AA36" s="363"/>
      <c r="AB36" s="364"/>
    </row>
    <row r="37" spans="1:29" x14ac:dyDescent="0.35">
      <c r="A37" s="373" t="s">
        <v>10</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5"/>
    </row>
    <row r="38" spans="1:29" x14ac:dyDescent="0.35">
      <c r="A38" s="368" t="s">
        <v>52</v>
      </c>
      <c r="B38" s="369"/>
      <c r="C38" s="369"/>
      <c r="D38" s="369"/>
      <c r="E38" s="369"/>
      <c r="F38" s="369"/>
      <c r="G38" s="369"/>
      <c r="H38" s="369"/>
      <c r="I38" s="369"/>
      <c r="J38" s="369"/>
      <c r="K38" s="296" t="s">
        <v>489</v>
      </c>
      <c r="L38" s="296"/>
      <c r="M38" s="296"/>
      <c r="N38" s="296"/>
      <c r="O38" s="296"/>
      <c r="P38" s="296"/>
      <c r="Q38" s="296"/>
      <c r="R38" s="296"/>
      <c r="S38" s="296"/>
      <c r="T38" s="296"/>
      <c r="U38" s="296"/>
      <c r="V38" s="296"/>
      <c r="W38" s="296"/>
      <c r="X38" s="296"/>
      <c r="Y38" s="296"/>
      <c r="Z38" s="296"/>
      <c r="AA38" s="296"/>
      <c r="AB38" s="297"/>
      <c r="AC38" s="1"/>
    </row>
    <row r="39" spans="1:29" x14ac:dyDescent="0.35">
      <c r="A39" s="368" t="s">
        <v>120</v>
      </c>
      <c r="B39" s="369"/>
      <c r="C39" s="369"/>
      <c r="D39" s="369"/>
      <c r="E39" s="369"/>
      <c r="F39" s="369"/>
      <c r="G39" s="369"/>
      <c r="H39" s="369"/>
      <c r="I39" s="369"/>
      <c r="J39" s="369"/>
      <c r="K39" s="296" t="s">
        <v>488</v>
      </c>
      <c r="L39" s="296"/>
      <c r="M39" s="296"/>
      <c r="N39" s="296"/>
      <c r="O39" s="296"/>
      <c r="P39" s="296"/>
      <c r="Q39" s="296"/>
      <c r="R39" s="296"/>
      <c r="S39" s="296"/>
      <c r="T39" s="296"/>
      <c r="U39" s="296"/>
      <c r="V39" s="296"/>
      <c r="W39" s="296"/>
      <c r="X39" s="296"/>
      <c r="Y39" s="296"/>
      <c r="Z39" s="296"/>
      <c r="AA39" s="296"/>
      <c r="AB39" s="297"/>
      <c r="AC39" s="1"/>
    </row>
    <row r="40" spans="1:29" x14ac:dyDescent="0.35">
      <c r="A40" s="368" t="s">
        <v>11</v>
      </c>
      <c r="B40" s="369"/>
      <c r="C40" s="369"/>
      <c r="D40" s="369"/>
      <c r="E40" s="369"/>
      <c r="F40" s="369"/>
      <c r="G40" s="369"/>
      <c r="H40" s="369"/>
      <c r="I40" s="369"/>
      <c r="J40" s="369"/>
      <c r="K40" s="296" t="s">
        <v>513</v>
      </c>
      <c r="L40" s="296"/>
      <c r="M40" s="296"/>
      <c r="N40" s="296"/>
      <c r="O40" s="296"/>
      <c r="P40" s="296"/>
      <c r="Q40" s="296"/>
      <c r="R40" s="296"/>
      <c r="S40" s="296"/>
      <c r="T40" s="296"/>
      <c r="U40" s="296"/>
      <c r="V40" s="296"/>
      <c r="W40" s="296"/>
      <c r="X40" s="296"/>
      <c r="Y40" s="296"/>
      <c r="Z40" s="296"/>
      <c r="AA40" s="296"/>
      <c r="AB40" s="297"/>
      <c r="AC40" s="1"/>
    </row>
    <row r="41" spans="1:29" ht="15" thickBot="1" x14ac:dyDescent="0.4">
      <c r="A41" s="370" t="s">
        <v>12</v>
      </c>
      <c r="B41" s="371"/>
      <c r="C41" s="371"/>
      <c r="D41" s="371"/>
      <c r="E41" s="371"/>
      <c r="F41" s="371"/>
      <c r="G41" s="371"/>
      <c r="H41" s="371"/>
      <c r="I41" s="371"/>
      <c r="J41" s="371"/>
      <c r="K41" s="298" t="s">
        <v>232</v>
      </c>
      <c r="L41" s="298"/>
      <c r="M41" s="298"/>
      <c r="N41" s="298"/>
      <c r="O41" s="298"/>
      <c r="P41" s="298"/>
      <c r="Q41" s="298"/>
      <c r="R41" s="298"/>
      <c r="S41" s="298"/>
      <c r="T41" s="298"/>
      <c r="U41" s="298"/>
      <c r="V41" s="298"/>
      <c r="W41" s="298"/>
      <c r="X41" s="298"/>
      <c r="Y41" s="298"/>
      <c r="Z41" s="298"/>
      <c r="AA41" s="298"/>
      <c r="AB41" s="299"/>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sheetPr>
  <dimension ref="A1:AR41"/>
  <sheetViews>
    <sheetView topLeftCell="A8" zoomScaleNormal="100" zoomScaleSheetLayoutView="100" workbookViewId="0">
      <selection activeCell="A20" sqref="A20:N20"/>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388" t="str">
        <f ca="1">VLOOKUP(AC2,Sommaire!B4:C96,2,"faux")</f>
        <v>AXE C : Urbanisme</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90"/>
      <c r="AC2" s="76" t="str">
        <f ca="1">MID(AA4,1,1)</f>
        <v>C</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Préserver les espaces naturels, agricoles et forestiers de l’urbanisation</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C.3</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73" t="s">
        <v>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5"/>
    </row>
    <row r="8" spans="1:29" ht="95" customHeight="1" x14ac:dyDescent="0.35">
      <c r="A8" s="227" t="s">
        <v>539</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3"/>
    </row>
    <row r="9" spans="1:29" x14ac:dyDescent="0.35">
      <c r="A9" s="373" t="s">
        <v>53</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5"/>
    </row>
    <row r="10" spans="1:29" ht="17.399999999999999" customHeight="1" x14ac:dyDescent="0.35">
      <c r="A10" s="294" t="s">
        <v>449</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1"/>
    </row>
    <row r="11" spans="1:29" x14ac:dyDescent="0.35">
      <c r="A11" s="29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1"/>
    </row>
    <row r="12" spans="1:29" x14ac:dyDescent="0.35">
      <c r="A12" s="373" t="s">
        <v>1</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5"/>
    </row>
    <row r="13" spans="1:29" x14ac:dyDescent="0.35">
      <c r="A13" s="385" t="s">
        <v>48</v>
      </c>
      <c r="B13" s="386"/>
      <c r="C13" s="386"/>
      <c r="D13" s="386"/>
      <c r="E13" s="386"/>
      <c r="F13" s="386"/>
      <c r="G13" s="386"/>
      <c r="H13" s="386"/>
      <c r="I13" s="386"/>
      <c r="J13" s="386"/>
      <c r="K13" s="386"/>
      <c r="L13" s="386"/>
      <c r="M13" s="386"/>
      <c r="N13" s="386"/>
      <c r="O13" s="386" t="s">
        <v>49</v>
      </c>
      <c r="P13" s="386"/>
      <c r="Q13" s="386"/>
      <c r="R13" s="386"/>
      <c r="S13" s="386"/>
      <c r="T13" s="386"/>
      <c r="U13" s="386"/>
      <c r="V13" s="386"/>
      <c r="W13" s="386"/>
      <c r="X13" s="386"/>
      <c r="Y13" s="386"/>
      <c r="Z13" s="386"/>
      <c r="AA13" s="386"/>
      <c r="AB13" s="387"/>
    </row>
    <row r="14" spans="1:29" s="3" customFormat="1" x14ac:dyDescent="0.35">
      <c r="A14" s="271" t="s">
        <v>318</v>
      </c>
      <c r="B14" s="272"/>
      <c r="C14" s="272"/>
      <c r="D14" s="272"/>
      <c r="E14" s="272"/>
      <c r="F14" s="272"/>
      <c r="G14" s="272"/>
      <c r="H14" s="272"/>
      <c r="I14" s="272"/>
      <c r="J14" s="272"/>
      <c r="K14" s="272"/>
      <c r="L14" s="272"/>
      <c r="M14" s="272"/>
      <c r="N14" s="273"/>
      <c r="O14" s="274" t="s">
        <v>318</v>
      </c>
      <c r="P14" s="272"/>
      <c r="Q14" s="272"/>
      <c r="R14" s="272"/>
      <c r="S14" s="272"/>
      <c r="T14" s="272"/>
      <c r="U14" s="272"/>
      <c r="V14" s="272"/>
      <c r="W14" s="272"/>
      <c r="X14" s="272"/>
      <c r="Y14" s="272"/>
      <c r="Z14" s="272"/>
      <c r="AA14" s="272"/>
      <c r="AB14" s="275"/>
    </row>
    <row r="15" spans="1:29" x14ac:dyDescent="0.35">
      <c r="A15" s="385" t="s">
        <v>191</v>
      </c>
      <c r="B15" s="386"/>
      <c r="C15" s="386"/>
      <c r="D15" s="386"/>
      <c r="E15" s="386"/>
      <c r="F15" s="386"/>
      <c r="G15" s="386"/>
      <c r="H15" s="386"/>
      <c r="I15" s="386"/>
      <c r="J15" s="386"/>
      <c r="K15" s="386"/>
      <c r="L15" s="386"/>
      <c r="M15" s="386"/>
      <c r="N15" s="386"/>
      <c r="O15" s="386" t="s">
        <v>64</v>
      </c>
      <c r="P15" s="386"/>
      <c r="Q15" s="386"/>
      <c r="R15" s="386"/>
      <c r="S15" s="386"/>
      <c r="T15" s="386"/>
      <c r="U15" s="386"/>
      <c r="V15" s="386"/>
      <c r="W15" s="386"/>
      <c r="X15" s="386"/>
      <c r="Y15" s="386"/>
      <c r="Z15" s="386"/>
      <c r="AA15" s="386"/>
      <c r="AB15" s="387"/>
    </row>
    <row r="16" spans="1:29" ht="28.5" customHeight="1" x14ac:dyDescent="0.35">
      <c r="A16" s="254" t="s">
        <v>506</v>
      </c>
      <c r="B16" s="255"/>
      <c r="C16" s="255"/>
      <c r="D16" s="255"/>
      <c r="E16" s="255"/>
      <c r="F16" s="255"/>
      <c r="G16" s="255"/>
      <c r="H16" s="255"/>
      <c r="I16" s="255"/>
      <c r="J16" s="255"/>
      <c r="K16" s="255"/>
      <c r="L16" s="255"/>
      <c r="M16" s="255"/>
      <c r="N16" s="255"/>
      <c r="O16" s="255" t="s">
        <v>336</v>
      </c>
      <c r="P16" s="255"/>
      <c r="Q16" s="255"/>
      <c r="R16" s="255"/>
      <c r="S16" s="255"/>
      <c r="T16" s="255"/>
      <c r="U16" s="255"/>
      <c r="V16" s="255"/>
      <c r="W16" s="255"/>
      <c r="X16" s="255"/>
      <c r="Y16" s="255"/>
      <c r="Z16" s="255"/>
      <c r="AA16" s="255"/>
      <c r="AB16" s="277"/>
    </row>
    <row r="17" spans="1:44" x14ac:dyDescent="0.35">
      <c r="A17" s="385" t="s">
        <v>63</v>
      </c>
      <c r="B17" s="386"/>
      <c r="C17" s="386"/>
      <c r="D17" s="386"/>
      <c r="E17" s="386"/>
      <c r="F17" s="386"/>
      <c r="G17" s="386"/>
      <c r="H17" s="386"/>
      <c r="I17" s="386"/>
      <c r="J17" s="386"/>
      <c r="K17" s="386"/>
      <c r="L17" s="386"/>
      <c r="M17" s="386"/>
      <c r="N17" s="386"/>
      <c r="O17" s="386" t="s">
        <v>144</v>
      </c>
      <c r="P17" s="386"/>
      <c r="Q17" s="386"/>
      <c r="R17" s="386"/>
      <c r="S17" s="386"/>
      <c r="T17" s="386"/>
      <c r="U17" s="386"/>
      <c r="V17" s="386"/>
      <c r="W17" s="386"/>
      <c r="X17" s="386"/>
      <c r="Y17" s="386"/>
      <c r="Z17" s="386"/>
      <c r="AA17" s="386"/>
      <c r="AB17" s="387"/>
    </row>
    <row r="18" spans="1:44" x14ac:dyDescent="0.35">
      <c r="A18" s="270" t="s">
        <v>541</v>
      </c>
      <c r="B18" s="255"/>
      <c r="C18" s="255"/>
      <c r="D18" s="255"/>
      <c r="E18" s="255"/>
      <c r="F18" s="255"/>
      <c r="G18" s="255"/>
      <c r="H18" s="255"/>
      <c r="I18" s="255"/>
      <c r="J18" s="255"/>
      <c r="K18" s="255"/>
      <c r="L18" s="255"/>
      <c r="M18" s="255"/>
      <c r="N18" s="255"/>
      <c r="O18" s="256" t="s">
        <v>45</v>
      </c>
      <c r="P18" s="256"/>
      <c r="Q18" s="256"/>
      <c r="R18" s="256"/>
      <c r="S18" s="256"/>
      <c r="T18" s="256"/>
      <c r="U18" s="256"/>
      <c r="V18" s="256"/>
      <c r="W18" s="256"/>
      <c r="X18" s="256"/>
      <c r="Y18" s="256"/>
      <c r="Z18" s="256"/>
      <c r="AA18" s="256"/>
      <c r="AB18" s="257"/>
    </row>
    <row r="19" spans="1:44" x14ac:dyDescent="0.35">
      <c r="A19" s="385" t="s">
        <v>229</v>
      </c>
      <c r="B19" s="386"/>
      <c r="C19" s="386"/>
      <c r="D19" s="386"/>
      <c r="E19" s="386"/>
      <c r="F19" s="386"/>
      <c r="G19" s="386"/>
      <c r="H19" s="386"/>
      <c r="I19" s="386"/>
      <c r="J19" s="386"/>
      <c r="K19" s="386"/>
      <c r="L19" s="386"/>
      <c r="M19" s="386"/>
      <c r="N19" s="386"/>
      <c r="O19" s="386" t="s">
        <v>337</v>
      </c>
      <c r="P19" s="386"/>
      <c r="Q19" s="386"/>
      <c r="R19" s="386"/>
      <c r="S19" s="386"/>
      <c r="T19" s="386"/>
      <c r="U19" s="386"/>
      <c r="V19" s="386"/>
      <c r="W19" s="386"/>
      <c r="X19" s="386"/>
      <c r="Y19" s="386"/>
      <c r="Z19" s="386"/>
      <c r="AA19" s="386"/>
      <c r="AB19" s="387"/>
    </row>
    <row r="20" spans="1:44" ht="55" customHeight="1" x14ac:dyDescent="0.35">
      <c r="A20" s="254" t="s">
        <v>542</v>
      </c>
      <c r="B20" s="255"/>
      <c r="C20" s="255"/>
      <c r="D20" s="255"/>
      <c r="E20" s="255"/>
      <c r="F20" s="255"/>
      <c r="G20" s="255"/>
      <c r="H20" s="255"/>
      <c r="I20" s="255"/>
      <c r="J20" s="255"/>
      <c r="K20" s="255"/>
      <c r="L20" s="255"/>
      <c r="M20" s="255"/>
      <c r="N20" s="255"/>
      <c r="O20" s="256" t="s">
        <v>507</v>
      </c>
      <c r="P20" s="256"/>
      <c r="Q20" s="256"/>
      <c r="R20" s="256"/>
      <c r="S20" s="256"/>
      <c r="T20" s="256"/>
      <c r="U20" s="256"/>
      <c r="V20" s="256"/>
      <c r="W20" s="256"/>
      <c r="X20" s="256"/>
      <c r="Y20" s="256"/>
      <c r="Z20" s="256"/>
      <c r="AA20" s="256"/>
      <c r="AB20" s="257"/>
    </row>
    <row r="21" spans="1:44" x14ac:dyDescent="0.35">
      <c r="A21" s="373" t="s">
        <v>2</v>
      </c>
      <c r="B21" s="374"/>
      <c r="C21" s="374"/>
      <c r="D21" s="374"/>
      <c r="E21" s="374"/>
      <c r="F21" s="374"/>
      <c r="G21" s="374"/>
      <c r="H21" s="374"/>
      <c r="I21" s="374"/>
      <c r="J21" s="374"/>
      <c r="K21" s="374"/>
      <c r="L21" s="374"/>
      <c r="M21" s="374"/>
      <c r="N21" s="384"/>
      <c r="O21" s="374" t="s">
        <v>50</v>
      </c>
      <c r="P21" s="374"/>
      <c r="Q21" s="374"/>
      <c r="R21" s="374"/>
      <c r="S21" s="374"/>
      <c r="T21" s="374"/>
      <c r="U21" s="374"/>
      <c r="V21" s="374"/>
      <c r="W21" s="374"/>
      <c r="X21" s="374"/>
      <c r="Y21" s="374"/>
      <c r="Z21" s="374"/>
      <c r="AA21" s="374"/>
      <c r="AB21" s="375"/>
    </row>
    <row r="22" spans="1:44" x14ac:dyDescent="0.35">
      <c r="A22" s="258" t="s">
        <v>338</v>
      </c>
      <c r="B22" s="249"/>
      <c r="C22" s="249"/>
      <c r="D22" s="249"/>
      <c r="E22" s="249"/>
      <c r="F22" s="249"/>
      <c r="G22" s="249"/>
      <c r="H22" s="249"/>
      <c r="I22" s="249"/>
      <c r="J22" s="249"/>
      <c r="K22" s="249"/>
      <c r="L22" s="249"/>
      <c r="M22" s="249"/>
      <c r="N22" s="250"/>
      <c r="O22" s="230" t="s">
        <v>514</v>
      </c>
      <c r="P22" s="228"/>
      <c r="Q22" s="228"/>
      <c r="R22" s="228"/>
      <c r="S22" s="228"/>
      <c r="T22" s="228"/>
      <c r="U22" s="228"/>
      <c r="V22" s="228"/>
      <c r="W22" s="228"/>
      <c r="X22" s="228"/>
      <c r="Y22" s="228"/>
      <c r="Z22" s="228"/>
      <c r="AA22" s="228"/>
      <c r="AB22" s="231"/>
      <c r="AR22" s="92"/>
    </row>
    <row r="23" spans="1:44" ht="14.5" customHeight="1" x14ac:dyDescent="0.35">
      <c r="A23" s="258" t="s">
        <v>339</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516</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t="s">
        <v>508</v>
      </c>
      <c r="B25" s="249"/>
      <c r="C25" s="249"/>
      <c r="D25" s="249"/>
      <c r="E25" s="249"/>
      <c r="F25" s="249"/>
      <c r="G25" s="249"/>
      <c r="H25" s="249"/>
      <c r="I25" s="249"/>
      <c r="J25" s="249"/>
      <c r="K25" s="249"/>
      <c r="L25" s="249"/>
      <c r="M25" s="249"/>
      <c r="N25" s="250"/>
      <c r="O25" s="261"/>
      <c r="P25" s="262"/>
      <c r="Q25" s="262"/>
      <c r="R25" s="262"/>
      <c r="S25" s="262"/>
      <c r="T25" s="262"/>
      <c r="U25" s="262"/>
      <c r="V25" s="262"/>
      <c r="W25" s="262"/>
      <c r="X25" s="262"/>
      <c r="Y25" s="262"/>
      <c r="Z25" s="262"/>
      <c r="AA25" s="262"/>
      <c r="AB25" s="263"/>
    </row>
    <row r="26" spans="1:44" x14ac:dyDescent="0.35">
      <c r="A26" s="376" t="s">
        <v>3</v>
      </c>
      <c r="B26" s="377"/>
      <c r="C26" s="377"/>
      <c r="D26" s="377"/>
      <c r="E26" s="377"/>
      <c r="F26" s="377"/>
      <c r="G26" s="377"/>
      <c r="H26" s="377"/>
      <c r="I26" s="377"/>
      <c r="J26" s="377"/>
      <c r="K26" s="377"/>
      <c r="L26" s="377"/>
      <c r="M26" s="377"/>
      <c r="N26" s="378"/>
      <c r="O26" s="379" t="s">
        <v>4</v>
      </c>
      <c r="P26" s="377"/>
      <c r="Q26" s="377"/>
      <c r="R26" s="377"/>
      <c r="S26" s="377"/>
      <c r="T26" s="377"/>
      <c r="U26" s="377"/>
      <c r="V26" s="377"/>
      <c r="W26" s="377"/>
      <c r="X26" s="377"/>
      <c r="Y26" s="377"/>
      <c r="Z26" s="377"/>
      <c r="AA26" s="377"/>
      <c r="AB26" s="380"/>
    </row>
    <row r="27" spans="1:44" s="3" customFormat="1" x14ac:dyDescent="0.35">
      <c r="A27" s="315"/>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12" t="s">
        <v>130</v>
      </c>
      <c r="C28" s="313"/>
      <c r="D28" s="314"/>
      <c r="E28" s="306" t="s">
        <v>450</v>
      </c>
      <c r="F28" s="307"/>
      <c r="G28" s="307"/>
      <c r="H28" s="307"/>
      <c r="I28" s="307"/>
      <c r="J28" s="307"/>
      <c r="K28" s="307"/>
      <c r="L28" s="307"/>
      <c r="M28" s="308"/>
      <c r="N28" s="109"/>
      <c r="O28" s="225"/>
      <c r="P28" s="312" t="s">
        <v>130</v>
      </c>
      <c r="Q28" s="313"/>
      <c r="R28" s="314"/>
      <c r="S28" s="306"/>
      <c r="T28" s="307"/>
      <c r="U28" s="307"/>
      <c r="V28" s="307"/>
      <c r="W28" s="307"/>
      <c r="X28" s="307"/>
      <c r="Y28" s="307"/>
      <c r="Z28" s="307"/>
      <c r="AA28" s="308"/>
      <c r="AB28" s="222"/>
    </row>
    <row r="29" spans="1:44" s="3" customFormat="1" x14ac:dyDescent="0.35">
      <c r="A29" s="105"/>
      <c r="B29" s="312" t="s">
        <v>131</v>
      </c>
      <c r="C29" s="313"/>
      <c r="D29" s="314"/>
      <c r="E29" s="306" t="s">
        <v>450</v>
      </c>
      <c r="F29" s="307"/>
      <c r="G29" s="307"/>
      <c r="H29" s="307"/>
      <c r="I29" s="307"/>
      <c r="J29" s="307"/>
      <c r="K29" s="307"/>
      <c r="L29" s="307"/>
      <c r="M29" s="308"/>
      <c r="N29" s="109"/>
      <c r="O29" s="225"/>
      <c r="P29" s="312" t="s">
        <v>131</v>
      </c>
      <c r="Q29" s="313"/>
      <c r="R29" s="314"/>
      <c r="S29" s="306"/>
      <c r="T29" s="307"/>
      <c r="U29" s="307"/>
      <c r="V29" s="307"/>
      <c r="W29" s="307"/>
      <c r="X29" s="307"/>
      <c r="Y29" s="307"/>
      <c r="Z29" s="307"/>
      <c r="AA29" s="308"/>
      <c r="AB29" s="222"/>
    </row>
    <row r="30" spans="1:44" s="3" customFormat="1" x14ac:dyDescent="0.35">
      <c r="A30" s="105"/>
      <c r="B30" s="312" t="s">
        <v>132</v>
      </c>
      <c r="C30" s="313"/>
      <c r="D30" s="314"/>
      <c r="E30" s="306" t="s">
        <v>450</v>
      </c>
      <c r="F30" s="307"/>
      <c r="G30" s="307"/>
      <c r="H30" s="307"/>
      <c r="I30" s="307"/>
      <c r="J30" s="307"/>
      <c r="K30" s="307"/>
      <c r="L30" s="307"/>
      <c r="M30" s="308"/>
      <c r="N30" s="109"/>
      <c r="O30" s="225"/>
      <c r="P30" s="312" t="s">
        <v>132</v>
      </c>
      <c r="Q30" s="313"/>
      <c r="R30" s="314"/>
      <c r="S30" s="306"/>
      <c r="T30" s="307"/>
      <c r="U30" s="307"/>
      <c r="V30" s="307"/>
      <c r="W30" s="307"/>
      <c r="X30" s="307"/>
      <c r="Y30" s="307"/>
      <c r="Z30" s="307"/>
      <c r="AA30" s="308"/>
      <c r="AB30" s="222"/>
    </row>
    <row r="31" spans="1:44" s="3" customFormat="1" x14ac:dyDescent="0.35">
      <c r="A31" s="105"/>
      <c r="B31" s="312" t="s">
        <v>133</v>
      </c>
      <c r="C31" s="313"/>
      <c r="D31" s="314"/>
      <c r="E31" s="306" t="s">
        <v>450</v>
      </c>
      <c r="F31" s="307"/>
      <c r="G31" s="307"/>
      <c r="H31" s="307"/>
      <c r="I31" s="307"/>
      <c r="J31" s="307"/>
      <c r="K31" s="307"/>
      <c r="L31" s="307"/>
      <c r="M31" s="308"/>
      <c r="N31" s="109"/>
      <c r="O31" s="225"/>
      <c r="P31" s="312" t="s">
        <v>133</v>
      </c>
      <c r="Q31" s="313"/>
      <c r="R31" s="314"/>
      <c r="S31" s="306"/>
      <c r="T31" s="307"/>
      <c r="U31" s="307"/>
      <c r="V31" s="307"/>
      <c r="W31" s="307"/>
      <c r="X31" s="307"/>
      <c r="Y31" s="307"/>
      <c r="Z31" s="307"/>
      <c r="AA31" s="308"/>
      <c r="AB31" s="222"/>
    </row>
    <row r="32" spans="1:44" s="3" customFormat="1" x14ac:dyDescent="0.35">
      <c r="A32" s="105"/>
      <c r="B32" s="312" t="s">
        <v>134</v>
      </c>
      <c r="C32" s="313"/>
      <c r="D32" s="314"/>
      <c r="E32" s="306" t="s">
        <v>450</v>
      </c>
      <c r="F32" s="307"/>
      <c r="G32" s="307"/>
      <c r="H32" s="307"/>
      <c r="I32" s="307"/>
      <c r="J32" s="307"/>
      <c r="K32" s="307"/>
      <c r="L32" s="307"/>
      <c r="M32" s="308"/>
      <c r="N32" s="109"/>
      <c r="O32" s="225"/>
      <c r="P32" s="312" t="s">
        <v>134</v>
      </c>
      <c r="Q32" s="313"/>
      <c r="R32" s="314"/>
      <c r="S32" s="306"/>
      <c r="T32" s="307"/>
      <c r="U32" s="307"/>
      <c r="V32" s="307"/>
      <c r="W32" s="307"/>
      <c r="X32" s="307"/>
      <c r="Y32" s="307"/>
      <c r="Z32" s="307"/>
      <c r="AA32" s="308"/>
      <c r="AB32" s="222"/>
    </row>
    <row r="33" spans="1:29" s="3" customFormat="1" x14ac:dyDescent="0.35">
      <c r="A33" s="105"/>
      <c r="B33" s="303" t="s">
        <v>135</v>
      </c>
      <c r="C33" s="304"/>
      <c r="D33" s="305"/>
      <c r="E33" s="306" t="s">
        <v>451</v>
      </c>
      <c r="F33" s="307"/>
      <c r="G33" s="307"/>
      <c r="H33" s="307"/>
      <c r="I33" s="307"/>
      <c r="J33" s="307"/>
      <c r="K33" s="307"/>
      <c r="L33" s="307"/>
      <c r="M33" s="308"/>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73" t="s">
        <v>51</v>
      </c>
      <c r="B35" s="374"/>
      <c r="C35" s="374"/>
      <c r="D35" s="374"/>
      <c r="E35" s="374"/>
      <c r="F35" s="374"/>
      <c r="G35" s="374"/>
      <c r="H35" s="374"/>
      <c r="I35" s="374"/>
      <c r="J35" s="374"/>
      <c r="K35" s="374"/>
      <c r="L35" s="374"/>
      <c r="M35" s="374"/>
      <c r="N35" s="374"/>
      <c r="O35" s="374" t="s">
        <v>5</v>
      </c>
      <c r="P35" s="374"/>
      <c r="Q35" s="374"/>
      <c r="R35" s="374"/>
      <c r="S35" s="374"/>
      <c r="T35" s="374"/>
      <c r="U35" s="374"/>
      <c r="V35" s="374"/>
      <c r="W35" s="374"/>
      <c r="X35" s="374"/>
      <c r="Y35" s="374"/>
      <c r="Z35" s="374"/>
      <c r="AA35" s="374"/>
      <c r="AB35" s="375"/>
    </row>
    <row r="36" spans="1:29" ht="152" customHeight="1" x14ac:dyDescent="0.35">
      <c r="A36" s="227" t="s">
        <v>340</v>
      </c>
      <c r="B36" s="363"/>
      <c r="C36" s="363"/>
      <c r="D36" s="363"/>
      <c r="E36" s="363"/>
      <c r="F36" s="363"/>
      <c r="G36" s="363"/>
      <c r="H36" s="363"/>
      <c r="I36" s="363"/>
      <c r="J36" s="363"/>
      <c r="K36" s="363"/>
      <c r="L36" s="363"/>
      <c r="M36" s="363"/>
      <c r="N36" s="391"/>
      <c r="O36" s="230" t="s">
        <v>341</v>
      </c>
      <c r="P36" s="363"/>
      <c r="Q36" s="363"/>
      <c r="R36" s="363"/>
      <c r="S36" s="363"/>
      <c r="T36" s="363"/>
      <c r="U36" s="363"/>
      <c r="V36" s="363"/>
      <c r="W36" s="363"/>
      <c r="X36" s="363"/>
      <c r="Y36" s="363"/>
      <c r="Z36" s="363"/>
      <c r="AA36" s="363"/>
      <c r="AB36" s="364"/>
    </row>
    <row r="37" spans="1:29" x14ac:dyDescent="0.35">
      <c r="A37" s="373" t="s">
        <v>10</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5"/>
    </row>
    <row r="38" spans="1:29" x14ac:dyDescent="0.35">
      <c r="A38" s="368" t="s">
        <v>52</v>
      </c>
      <c r="B38" s="369"/>
      <c r="C38" s="369"/>
      <c r="D38" s="369"/>
      <c r="E38" s="369"/>
      <c r="F38" s="369"/>
      <c r="G38" s="369"/>
      <c r="H38" s="369"/>
      <c r="I38" s="369"/>
      <c r="J38" s="369"/>
      <c r="K38" s="296" t="s">
        <v>489</v>
      </c>
      <c r="L38" s="296"/>
      <c r="M38" s="296"/>
      <c r="N38" s="296"/>
      <c r="O38" s="296"/>
      <c r="P38" s="296"/>
      <c r="Q38" s="296"/>
      <c r="R38" s="296"/>
      <c r="S38" s="296"/>
      <c r="T38" s="296"/>
      <c r="U38" s="296"/>
      <c r="V38" s="296"/>
      <c r="W38" s="296"/>
      <c r="X38" s="296"/>
      <c r="Y38" s="296"/>
      <c r="Z38" s="296"/>
      <c r="AA38" s="296"/>
      <c r="AB38" s="297"/>
      <c r="AC38" s="1"/>
    </row>
    <row r="39" spans="1:29" x14ac:dyDescent="0.35">
      <c r="A39" s="368" t="s">
        <v>120</v>
      </c>
      <c r="B39" s="369"/>
      <c r="C39" s="369"/>
      <c r="D39" s="369"/>
      <c r="E39" s="369"/>
      <c r="F39" s="369"/>
      <c r="G39" s="369"/>
      <c r="H39" s="369"/>
      <c r="I39" s="369"/>
      <c r="J39" s="369"/>
      <c r="K39" s="296" t="s">
        <v>490</v>
      </c>
      <c r="L39" s="296"/>
      <c r="M39" s="296"/>
      <c r="N39" s="296"/>
      <c r="O39" s="296"/>
      <c r="P39" s="296"/>
      <c r="Q39" s="296"/>
      <c r="R39" s="296"/>
      <c r="S39" s="296"/>
      <c r="T39" s="296"/>
      <c r="U39" s="296"/>
      <c r="V39" s="296"/>
      <c r="W39" s="296"/>
      <c r="X39" s="296"/>
      <c r="Y39" s="296"/>
      <c r="Z39" s="296"/>
      <c r="AA39" s="296"/>
      <c r="AB39" s="297"/>
      <c r="AC39" s="1"/>
    </row>
    <row r="40" spans="1:29" ht="33.5" customHeight="1" x14ac:dyDescent="0.35">
      <c r="A40" s="368" t="s">
        <v>11</v>
      </c>
      <c r="B40" s="369"/>
      <c r="C40" s="369"/>
      <c r="D40" s="369"/>
      <c r="E40" s="369"/>
      <c r="F40" s="369"/>
      <c r="G40" s="369"/>
      <c r="H40" s="369"/>
      <c r="I40" s="369"/>
      <c r="J40" s="369"/>
      <c r="K40" s="216" t="s">
        <v>515</v>
      </c>
      <c r="L40" s="216"/>
      <c r="M40" s="216"/>
      <c r="N40" s="216"/>
      <c r="O40" s="216"/>
      <c r="P40" s="216"/>
      <c r="Q40" s="216"/>
      <c r="R40" s="216"/>
      <c r="S40" s="216"/>
      <c r="T40" s="216"/>
      <c r="U40" s="216"/>
      <c r="V40" s="216"/>
      <c r="W40" s="216"/>
      <c r="X40" s="216"/>
      <c r="Y40" s="216"/>
      <c r="Z40" s="216"/>
      <c r="AA40" s="216"/>
      <c r="AB40" s="217"/>
      <c r="AC40" s="1"/>
    </row>
    <row r="41" spans="1:29" ht="15" thickBot="1" x14ac:dyDescent="0.4">
      <c r="A41" s="370" t="s">
        <v>12</v>
      </c>
      <c r="B41" s="371"/>
      <c r="C41" s="371"/>
      <c r="D41" s="371"/>
      <c r="E41" s="371"/>
      <c r="F41" s="371"/>
      <c r="G41" s="371"/>
      <c r="H41" s="371"/>
      <c r="I41" s="371"/>
      <c r="J41" s="371"/>
      <c r="K41" s="298" t="s">
        <v>342</v>
      </c>
      <c r="L41" s="298"/>
      <c r="M41" s="298"/>
      <c r="N41" s="298"/>
      <c r="O41" s="298"/>
      <c r="P41" s="298"/>
      <c r="Q41" s="298"/>
      <c r="R41" s="298"/>
      <c r="S41" s="298"/>
      <c r="T41" s="298"/>
      <c r="U41" s="298"/>
      <c r="V41" s="298"/>
      <c r="W41" s="298"/>
      <c r="X41" s="298"/>
      <c r="Y41" s="298"/>
      <c r="Z41" s="298"/>
      <c r="AA41" s="298"/>
      <c r="AB41" s="299"/>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39">
    <tabColor rgb="FF963634"/>
  </sheetPr>
  <dimension ref="A1:AR41"/>
  <sheetViews>
    <sheetView view="pageBreakPreview" topLeftCell="A12" zoomScaleNormal="100" zoomScaleSheetLayoutView="100" workbookViewId="0">
      <selection activeCell="AG40" sqref="AG40"/>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08" t="str">
        <f ca="1">VLOOKUP(AC2,Sommaire!B4:C96,2,"faux")</f>
        <v>AXE D : Energies renouvelables</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10"/>
      <c r="AC2" s="76" t="str">
        <f ca="1">MID(AA4,1,1)</f>
        <v>D</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Développer le solaire photovoltaïque</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D.1</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96" t="s">
        <v>6</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8"/>
    </row>
    <row r="8" spans="1:29" ht="81" customHeight="1" x14ac:dyDescent="0.35">
      <c r="A8" s="300" t="s">
        <v>379</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396" t="s">
        <v>53</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8"/>
    </row>
    <row r="10" spans="1:29" s="3" customFormat="1" ht="77.25" customHeight="1" x14ac:dyDescent="0.35">
      <c r="A10" s="337" t="s">
        <v>474</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116"/>
    </row>
    <row r="11" spans="1:29" s="3" customFormat="1" ht="77.2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116"/>
    </row>
    <row r="12" spans="1:29" x14ac:dyDescent="0.35">
      <c r="A12" s="396" t="s">
        <v>1</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8"/>
    </row>
    <row r="13" spans="1:29" x14ac:dyDescent="0.35">
      <c r="A13" s="405" t="s">
        <v>48</v>
      </c>
      <c r="B13" s="406"/>
      <c r="C13" s="406"/>
      <c r="D13" s="406"/>
      <c r="E13" s="406"/>
      <c r="F13" s="406"/>
      <c r="G13" s="406"/>
      <c r="H13" s="406"/>
      <c r="I13" s="406"/>
      <c r="J13" s="406"/>
      <c r="K13" s="406"/>
      <c r="L13" s="406"/>
      <c r="M13" s="406"/>
      <c r="N13" s="406"/>
      <c r="O13" s="406" t="s">
        <v>49</v>
      </c>
      <c r="P13" s="406"/>
      <c r="Q13" s="406"/>
      <c r="R13" s="406"/>
      <c r="S13" s="406"/>
      <c r="T13" s="406"/>
      <c r="U13" s="406"/>
      <c r="V13" s="406"/>
      <c r="W13" s="406"/>
      <c r="X13" s="406"/>
      <c r="Y13" s="406"/>
      <c r="Z13" s="406"/>
      <c r="AA13" s="406"/>
      <c r="AB13" s="407"/>
    </row>
    <row r="14" spans="1:29" s="3" customFormat="1" x14ac:dyDescent="0.35">
      <c r="A14" s="271" t="s">
        <v>347</v>
      </c>
      <c r="B14" s="272"/>
      <c r="C14" s="272"/>
      <c r="D14" s="272"/>
      <c r="E14" s="272"/>
      <c r="F14" s="272"/>
      <c r="G14" s="272"/>
      <c r="H14" s="272"/>
      <c r="I14" s="272"/>
      <c r="J14" s="272"/>
      <c r="K14" s="272"/>
      <c r="L14" s="272"/>
      <c r="M14" s="272"/>
      <c r="N14" s="273"/>
      <c r="O14" s="274" t="s">
        <v>348</v>
      </c>
      <c r="P14" s="272"/>
      <c r="Q14" s="272"/>
      <c r="R14" s="272"/>
      <c r="S14" s="272"/>
      <c r="T14" s="272"/>
      <c r="U14" s="272"/>
      <c r="V14" s="272"/>
      <c r="W14" s="272"/>
      <c r="X14" s="272"/>
      <c r="Y14" s="272"/>
      <c r="Z14" s="272"/>
      <c r="AA14" s="272"/>
      <c r="AB14" s="275"/>
    </row>
    <row r="15" spans="1:29" x14ac:dyDescent="0.35">
      <c r="A15" s="405" t="s">
        <v>67</v>
      </c>
      <c r="B15" s="406"/>
      <c r="C15" s="406"/>
      <c r="D15" s="406"/>
      <c r="E15" s="406"/>
      <c r="F15" s="406"/>
      <c r="G15" s="406"/>
      <c r="H15" s="406"/>
      <c r="I15" s="406"/>
      <c r="J15" s="406"/>
      <c r="K15" s="406"/>
      <c r="L15" s="406"/>
      <c r="M15" s="406"/>
      <c r="N15" s="406"/>
      <c r="O15" s="406" t="s">
        <v>64</v>
      </c>
      <c r="P15" s="406"/>
      <c r="Q15" s="406"/>
      <c r="R15" s="406"/>
      <c r="S15" s="406"/>
      <c r="T15" s="406"/>
      <c r="U15" s="406"/>
      <c r="V15" s="406"/>
      <c r="W15" s="406"/>
      <c r="X15" s="406"/>
      <c r="Y15" s="406"/>
      <c r="Z15" s="406"/>
      <c r="AA15" s="406"/>
      <c r="AB15" s="407"/>
    </row>
    <row r="16" spans="1:29" ht="30" customHeight="1" x14ac:dyDescent="0.35">
      <c r="A16" s="254" t="s">
        <v>343</v>
      </c>
      <c r="B16" s="255"/>
      <c r="C16" s="255"/>
      <c r="D16" s="255"/>
      <c r="E16" s="255"/>
      <c r="F16" s="255"/>
      <c r="G16" s="255"/>
      <c r="H16" s="255"/>
      <c r="I16" s="255"/>
      <c r="J16" s="255"/>
      <c r="K16" s="255"/>
      <c r="L16" s="255"/>
      <c r="M16" s="255"/>
      <c r="N16" s="255"/>
      <c r="O16" s="254" t="s">
        <v>349</v>
      </c>
      <c r="P16" s="255"/>
      <c r="Q16" s="255"/>
      <c r="R16" s="255"/>
      <c r="S16" s="255"/>
      <c r="T16" s="255"/>
      <c r="U16" s="255"/>
      <c r="V16" s="255"/>
      <c r="W16" s="255"/>
      <c r="X16" s="255"/>
      <c r="Y16" s="255"/>
      <c r="Z16" s="255"/>
      <c r="AA16" s="255"/>
      <c r="AB16" s="255"/>
    </row>
    <row r="17" spans="1:44" x14ac:dyDescent="0.35">
      <c r="A17" s="405" t="s">
        <v>63</v>
      </c>
      <c r="B17" s="406"/>
      <c r="C17" s="406"/>
      <c r="D17" s="406"/>
      <c r="E17" s="406"/>
      <c r="F17" s="406"/>
      <c r="G17" s="406"/>
      <c r="H17" s="406"/>
      <c r="I17" s="406"/>
      <c r="J17" s="406"/>
      <c r="K17" s="406"/>
      <c r="L17" s="406"/>
      <c r="M17" s="406"/>
      <c r="N17" s="406"/>
      <c r="O17" s="406" t="s">
        <v>144</v>
      </c>
      <c r="P17" s="406"/>
      <c r="Q17" s="406"/>
      <c r="R17" s="406"/>
      <c r="S17" s="406"/>
      <c r="T17" s="406"/>
      <c r="U17" s="406"/>
      <c r="V17" s="406"/>
      <c r="W17" s="406"/>
      <c r="X17" s="406"/>
      <c r="Y17" s="406"/>
      <c r="Z17" s="406"/>
      <c r="AA17" s="406"/>
      <c r="AB17" s="407"/>
    </row>
    <row r="18" spans="1:44" x14ac:dyDescent="0.35">
      <c r="A18" s="270" t="s">
        <v>203</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405" t="s">
        <v>229</v>
      </c>
      <c r="B19" s="406"/>
      <c r="C19" s="406"/>
      <c r="D19" s="406"/>
      <c r="E19" s="406"/>
      <c r="F19" s="406"/>
      <c r="G19" s="406"/>
      <c r="H19" s="406"/>
      <c r="I19" s="406"/>
      <c r="J19" s="406"/>
      <c r="K19" s="406"/>
      <c r="L19" s="406"/>
      <c r="M19" s="406"/>
      <c r="N19" s="406"/>
      <c r="O19" s="406" t="s">
        <v>143</v>
      </c>
      <c r="P19" s="406"/>
      <c r="Q19" s="406"/>
      <c r="R19" s="406"/>
      <c r="S19" s="406"/>
      <c r="T19" s="406"/>
      <c r="U19" s="406"/>
      <c r="V19" s="406"/>
      <c r="W19" s="406"/>
      <c r="X19" s="406"/>
      <c r="Y19" s="406"/>
      <c r="Z19" s="406"/>
      <c r="AA19" s="406"/>
      <c r="AB19" s="407"/>
    </row>
    <row r="20" spans="1:44" x14ac:dyDescent="0.35">
      <c r="A20" s="254" t="s">
        <v>344</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96" t="s">
        <v>2</v>
      </c>
      <c r="B21" s="397"/>
      <c r="C21" s="397"/>
      <c r="D21" s="397"/>
      <c r="E21" s="397"/>
      <c r="F21" s="397"/>
      <c r="G21" s="397"/>
      <c r="H21" s="397"/>
      <c r="I21" s="397"/>
      <c r="J21" s="397"/>
      <c r="K21" s="397"/>
      <c r="L21" s="397"/>
      <c r="M21" s="397"/>
      <c r="N21" s="404"/>
      <c r="O21" s="397" t="s">
        <v>50</v>
      </c>
      <c r="P21" s="397"/>
      <c r="Q21" s="397"/>
      <c r="R21" s="397"/>
      <c r="S21" s="397"/>
      <c r="T21" s="397"/>
      <c r="U21" s="397"/>
      <c r="V21" s="397"/>
      <c r="W21" s="397"/>
      <c r="X21" s="397"/>
      <c r="Y21" s="397"/>
      <c r="Z21" s="397"/>
      <c r="AA21" s="397"/>
      <c r="AB21" s="398"/>
    </row>
    <row r="22" spans="1:44" ht="21" customHeight="1" x14ac:dyDescent="0.35">
      <c r="A22" s="258" t="s">
        <v>345</v>
      </c>
      <c r="B22" s="249"/>
      <c r="C22" s="249"/>
      <c r="D22" s="249"/>
      <c r="E22" s="249"/>
      <c r="F22" s="249"/>
      <c r="G22" s="249"/>
      <c r="H22" s="249"/>
      <c r="I22" s="249"/>
      <c r="J22" s="249"/>
      <c r="K22" s="249"/>
      <c r="L22" s="249"/>
      <c r="M22" s="249"/>
      <c r="N22" s="250"/>
      <c r="O22" s="302" t="s">
        <v>164</v>
      </c>
      <c r="P22" s="317"/>
      <c r="Q22" s="317"/>
      <c r="R22" s="317"/>
      <c r="S22" s="317"/>
      <c r="T22" s="317"/>
      <c r="U22" s="317"/>
      <c r="V22" s="317"/>
      <c r="W22" s="317"/>
      <c r="X22" s="317"/>
      <c r="Y22" s="317"/>
      <c r="Z22" s="317"/>
      <c r="AA22" s="317"/>
      <c r="AB22" s="318"/>
      <c r="AR22" s="92"/>
    </row>
    <row r="23" spans="1:44" ht="18.75" customHeight="1" x14ac:dyDescent="0.35">
      <c r="A23" s="258" t="s">
        <v>204</v>
      </c>
      <c r="B23" s="249"/>
      <c r="C23" s="249"/>
      <c r="D23" s="249"/>
      <c r="E23" s="249"/>
      <c r="F23" s="249"/>
      <c r="G23" s="249"/>
      <c r="H23" s="249"/>
      <c r="I23" s="249"/>
      <c r="J23" s="249"/>
      <c r="K23" s="249"/>
      <c r="L23" s="249"/>
      <c r="M23" s="249"/>
      <c r="N23" s="250"/>
      <c r="O23" s="302"/>
      <c r="P23" s="317"/>
      <c r="Q23" s="317"/>
      <c r="R23" s="317"/>
      <c r="S23" s="317"/>
      <c r="T23" s="317"/>
      <c r="U23" s="317"/>
      <c r="V23" s="317"/>
      <c r="W23" s="317"/>
      <c r="X23" s="317"/>
      <c r="Y23" s="317"/>
      <c r="Z23" s="317"/>
      <c r="AA23" s="317"/>
      <c r="AB23" s="318"/>
    </row>
    <row r="24" spans="1:44" ht="18.75" customHeight="1" x14ac:dyDescent="0.35">
      <c r="A24" s="258" t="s">
        <v>205</v>
      </c>
      <c r="B24" s="249"/>
      <c r="C24" s="249"/>
      <c r="D24" s="249"/>
      <c r="E24" s="249"/>
      <c r="F24" s="249"/>
      <c r="G24" s="249"/>
      <c r="H24" s="249"/>
      <c r="I24" s="249"/>
      <c r="J24" s="249"/>
      <c r="K24" s="249"/>
      <c r="L24" s="249"/>
      <c r="M24" s="249"/>
      <c r="N24" s="250"/>
      <c r="O24" s="302"/>
      <c r="P24" s="317"/>
      <c r="Q24" s="317"/>
      <c r="R24" s="317"/>
      <c r="S24" s="317"/>
      <c r="T24" s="317"/>
      <c r="U24" s="317"/>
      <c r="V24" s="317"/>
      <c r="W24" s="317"/>
      <c r="X24" s="317"/>
      <c r="Y24" s="317"/>
      <c r="Z24" s="317"/>
      <c r="AA24" s="317"/>
      <c r="AB24" s="318"/>
    </row>
    <row r="25" spans="1:44" ht="18.75" customHeight="1" x14ac:dyDescent="0.35">
      <c r="A25" s="258"/>
      <c r="B25" s="249"/>
      <c r="C25" s="249"/>
      <c r="D25" s="249"/>
      <c r="E25" s="249"/>
      <c r="F25" s="249"/>
      <c r="G25" s="249"/>
      <c r="H25" s="249"/>
      <c r="I25" s="249"/>
      <c r="J25" s="249"/>
      <c r="K25" s="249"/>
      <c r="L25" s="249"/>
      <c r="M25" s="249"/>
      <c r="N25" s="250"/>
      <c r="O25" s="319"/>
      <c r="P25" s="320"/>
      <c r="Q25" s="320"/>
      <c r="R25" s="320"/>
      <c r="S25" s="320"/>
      <c r="T25" s="320"/>
      <c r="U25" s="320"/>
      <c r="V25" s="320"/>
      <c r="W25" s="320"/>
      <c r="X25" s="320"/>
      <c r="Y25" s="320"/>
      <c r="Z25" s="320"/>
      <c r="AA25" s="320"/>
      <c r="AB25" s="321"/>
    </row>
    <row r="26" spans="1:44" x14ac:dyDescent="0.35">
      <c r="A26" s="399" t="s">
        <v>3</v>
      </c>
      <c r="B26" s="400"/>
      <c r="C26" s="400"/>
      <c r="D26" s="400"/>
      <c r="E26" s="400"/>
      <c r="F26" s="400"/>
      <c r="G26" s="400"/>
      <c r="H26" s="400"/>
      <c r="I26" s="400"/>
      <c r="J26" s="400"/>
      <c r="K26" s="400"/>
      <c r="L26" s="400"/>
      <c r="M26" s="400"/>
      <c r="N26" s="401"/>
      <c r="O26" s="402" t="s">
        <v>4</v>
      </c>
      <c r="P26" s="400"/>
      <c r="Q26" s="400"/>
      <c r="R26" s="400"/>
      <c r="S26" s="400"/>
      <c r="T26" s="400"/>
      <c r="U26" s="400"/>
      <c r="V26" s="400"/>
      <c r="W26" s="400"/>
      <c r="X26" s="400"/>
      <c r="Y26" s="400"/>
      <c r="Z26" s="400"/>
      <c r="AA26" s="400"/>
      <c r="AB26" s="403"/>
    </row>
    <row r="27" spans="1:44" s="3" customFormat="1" x14ac:dyDescent="0.35">
      <c r="A27" s="381" t="s">
        <v>162</v>
      </c>
      <c r="B27" s="382"/>
      <c r="C27" s="382"/>
      <c r="D27" s="382"/>
      <c r="E27" s="382"/>
      <c r="F27" s="382"/>
      <c r="G27" s="382"/>
      <c r="H27" s="382"/>
      <c r="I27" s="382"/>
      <c r="J27" s="382"/>
      <c r="K27" s="382"/>
      <c r="L27" s="382"/>
      <c r="M27" s="382"/>
      <c r="N27" s="383"/>
      <c r="O27" s="251"/>
      <c r="P27" s="252"/>
      <c r="Q27" s="252"/>
      <c r="R27" s="252"/>
      <c r="S27" s="252"/>
      <c r="T27" s="252"/>
      <c r="U27" s="252"/>
      <c r="V27" s="252"/>
      <c r="W27" s="252"/>
      <c r="X27" s="252"/>
      <c r="Y27" s="252"/>
      <c r="Z27" s="252"/>
      <c r="AA27" s="252"/>
      <c r="AB27" s="253"/>
    </row>
    <row r="28" spans="1:44" s="3" customFormat="1" ht="35.4" customHeight="1" x14ac:dyDescent="0.35">
      <c r="A28" s="105"/>
      <c r="B28" s="309" t="s">
        <v>130</v>
      </c>
      <c r="C28" s="310"/>
      <c r="D28" s="311"/>
      <c r="E28" s="240" t="s">
        <v>380</v>
      </c>
      <c r="F28" s="241"/>
      <c r="G28" s="241"/>
      <c r="H28" s="241"/>
      <c r="I28" s="241"/>
      <c r="J28" s="241"/>
      <c r="K28" s="241"/>
      <c r="L28" s="241"/>
      <c r="M28" s="242"/>
      <c r="N28" s="109"/>
      <c r="O28" s="110"/>
      <c r="P28" s="312" t="s">
        <v>130</v>
      </c>
      <c r="Q28" s="313"/>
      <c r="R28" s="314"/>
      <c r="S28" s="306"/>
      <c r="T28" s="307"/>
      <c r="U28" s="307"/>
      <c r="V28" s="307"/>
      <c r="W28" s="307"/>
      <c r="X28" s="307"/>
      <c r="Y28" s="307"/>
      <c r="Z28" s="307"/>
      <c r="AA28" s="308"/>
      <c r="AB28" s="111"/>
    </row>
    <row r="29" spans="1:44" s="3" customFormat="1" ht="28.75" customHeight="1" x14ac:dyDescent="0.35">
      <c r="A29" s="105"/>
      <c r="B29" s="309" t="s">
        <v>131</v>
      </c>
      <c r="C29" s="310"/>
      <c r="D29" s="311"/>
      <c r="E29" s="240" t="s">
        <v>381</v>
      </c>
      <c r="F29" s="241"/>
      <c r="G29" s="241"/>
      <c r="H29" s="241"/>
      <c r="I29" s="241"/>
      <c r="J29" s="241"/>
      <c r="K29" s="241"/>
      <c r="L29" s="241"/>
      <c r="M29" s="242"/>
      <c r="N29" s="109"/>
      <c r="O29" s="110"/>
      <c r="P29" s="312" t="s">
        <v>131</v>
      </c>
      <c r="Q29" s="313"/>
      <c r="R29" s="314"/>
      <c r="S29" s="306"/>
      <c r="T29" s="307"/>
      <c r="U29" s="307"/>
      <c r="V29" s="307"/>
      <c r="W29" s="307"/>
      <c r="X29" s="307"/>
      <c r="Y29" s="307"/>
      <c r="Z29" s="307"/>
      <c r="AA29" s="308"/>
      <c r="AB29" s="111"/>
    </row>
    <row r="30" spans="1:44" s="3" customFormat="1" ht="29.4" customHeight="1" x14ac:dyDescent="0.35">
      <c r="A30" s="105"/>
      <c r="B30" s="309" t="s">
        <v>132</v>
      </c>
      <c r="C30" s="310"/>
      <c r="D30" s="311"/>
      <c r="E30" s="240" t="s">
        <v>381</v>
      </c>
      <c r="F30" s="241"/>
      <c r="G30" s="241"/>
      <c r="H30" s="241"/>
      <c r="I30" s="241"/>
      <c r="J30" s="241"/>
      <c r="K30" s="241"/>
      <c r="L30" s="241"/>
      <c r="M30" s="242"/>
      <c r="N30" s="109"/>
      <c r="O30" s="110"/>
      <c r="P30" s="312" t="s">
        <v>132</v>
      </c>
      <c r="Q30" s="313"/>
      <c r="R30" s="314"/>
      <c r="S30" s="306"/>
      <c r="T30" s="307"/>
      <c r="U30" s="307"/>
      <c r="V30" s="307"/>
      <c r="W30" s="307"/>
      <c r="X30" s="307"/>
      <c r="Y30" s="307"/>
      <c r="Z30" s="307"/>
      <c r="AA30" s="308"/>
      <c r="AB30" s="111"/>
    </row>
    <row r="31" spans="1:44" s="3" customFormat="1" x14ac:dyDescent="0.35">
      <c r="A31" s="105"/>
      <c r="B31" s="312" t="s">
        <v>133</v>
      </c>
      <c r="C31" s="313"/>
      <c r="D31" s="314"/>
      <c r="E31" s="240" t="s">
        <v>452</v>
      </c>
      <c r="F31" s="241"/>
      <c r="G31" s="241"/>
      <c r="H31" s="241"/>
      <c r="I31" s="241"/>
      <c r="J31" s="241"/>
      <c r="K31" s="241"/>
      <c r="L31" s="241"/>
      <c r="M31" s="242"/>
      <c r="N31" s="109"/>
      <c r="O31" s="110"/>
      <c r="P31" s="312" t="s">
        <v>133</v>
      </c>
      <c r="Q31" s="313"/>
      <c r="R31" s="314"/>
      <c r="S31" s="306"/>
      <c r="T31" s="307"/>
      <c r="U31" s="307"/>
      <c r="V31" s="307"/>
      <c r="W31" s="307"/>
      <c r="X31" s="307"/>
      <c r="Y31" s="307"/>
      <c r="Z31" s="307"/>
      <c r="AA31" s="308"/>
      <c r="AB31" s="111"/>
    </row>
    <row r="32" spans="1:44" s="3" customFormat="1" ht="14.5" customHeight="1" x14ac:dyDescent="0.35">
      <c r="A32" s="105"/>
      <c r="B32" s="312" t="s">
        <v>134</v>
      </c>
      <c r="C32" s="313"/>
      <c r="D32" s="314"/>
      <c r="E32" s="240" t="s">
        <v>452</v>
      </c>
      <c r="F32" s="241"/>
      <c r="G32" s="241"/>
      <c r="H32" s="241"/>
      <c r="I32" s="241"/>
      <c r="J32" s="241"/>
      <c r="K32" s="241"/>
      <c r="L32" s="241"/>
      <c r="M32" s="242"/>
      <c r="N32" s="109"/>
      <c r="O32" s="110"/>
      <c r="P32" s="312" t="s">
        <v>134</v>
      </c>
      <c r="Q32" s="313"/>
      <c r="R32" s="314"/>
      <c r="S32" s="306"/>
      <c r="T32" s="307"/>
      <c r="U32" s="307"/>
      <c r="V32" s="307"/>
      <c r="W32" s="307"/>
      <c r="X32" s="307"/>
      <c r="Y32" s="307"/>
      <c r="Z32" s="307"/>
      <c r="AA32" s="308"/>
      <c r="AB32" s="111"/>
    </row>
    <row r="33" spans="1:29" s="3" customFormat="1" ht="14.5" customHeight="1" x14ac:dyDescent="0.35">
      <c r="A33" s="105"/>
      <c r="B33" s="303" t="s">
        <v>135</v>
      </c>
      <c r="C33" s="304"/>
      <c r="D33" s="305"/>
      <c r="E33" s="240" t="s">
        <v>452</v>
      </c>
      <c r="F33" s="241"/>
      <c r="G33" s="241"/>
      <c r="H33" s="241"/>
      <c r="I33" s="241"/>
      <c r="J33" s="241"/>
      <c r="K33" s="241"/>
      <c r="L33" s="241"/>
      <c r="M33" s="242"/>
      <c r="N33" s="109"/>
      <c r="O33" s="110"/>
      <c r="P33" s="303" t="s">
        <v>135</v>
      </c>
      <c r="Q33" s="304"/>
      <c r="R33" s="305"/>
      <c r="S33" s="306"/>
      <c r="T33" s="307"/>
      <c r="U33" s="307"/>
      <c r="V33" s="307"/>
      <c r="W33" s="307"/>
      <c r="X33" s="307"/>
      <c r="Y33" s="307"/>
      <c r="Z33" s="307"/>
      <c r="AA33" s="308"/>
      <c r="AB33" s="111"/>
    </row>
    <row r="34" spans="1:29" s="3" customFormat="1" x14ac:dyDescent="0.35">
      <c r="A34" s="106"/>
      <c r="B34" s="107"/>
      <c r="C34" s="107"/>
      <c r="D34" s="107"/>
      <c r="E34" s="107"/>
      <c r="F34" s="107"/>
      <c r="G34" s="107"/>
      <c r="H34" s="107"/>
      <c r="I34" s="107"/>
      <c r="J34" s="107"/>
      <c r="K34" s="107"/>
      <c r="L34" s="107"/>
      <c r="M34" s="107"/>
      <c r="N34" s="108"/>
      <c r="O34" s="112"/>
      <c r="P34" s="107"/>
      <c r="Q34" s="107"/>
      <c r="R34" s="107"/>
      <c r="S34" s="107"/>
      <c r="T34" s="107"/>
      <c r="U34" s="107"/>
      <c r="V34" s="107"/>
      <c r="W34" s="107"/>
      <c r="X34" s="107"/>
      <c r="Y34" s="107"/>
      <c r="Z34" s="107"/>
      <c r="AA34" s="107"/>
      <c r="AB34" s="113"/>
    </row>
    <row r="35" spans="1:29" x14ac:dyDescent="0.35">
      <c r="A35" s="396" t="s">
        <v>51</v>
      </c>
      <c r="B35" s="397"/>
      <c r="C35" s="397"/>
      <c r="D35" s="397"/>
      <c r="E35" s="397"/>
      <c r="F35" s="397"/>
      <c r="G35" s="397"/>
      <c r="H35" s="397"/>
      <c r="I35" s="397"/>
      <c r="J35" s="397"/>
      <c r="K35" s="397"/>
      <c r="L35" s="397"/>
      <c r="M35" s="397"/>
      <c r="N35" s="397"/>
      <c r="O35" s="397" t="s">
        <v>5</v>
      </c>
      <c r="P35" s="397"/>
      <c r="Q35" s="397"/>
      <c r="R35" s="397"/>
      <c r="S35" s="397"/>
      <c r="T35" s="397"/>
      <c r="U35" s="397"/>
      <c r="V35" s="397"/>
      <c r="W35" s="397"/>
      <c r="X35" s="397"/>
      <c r="Y35" s="397"/>
      <c r="Z35" s="397"/>
      <c r="AA35" s="397"/>
      <c r="AB35" s="398"/>
    </row>
    <row r="36" spans="1:29" ht="102.75" customHeight="1" x14ac:dyDescent="0.35">
      <c r="A36" s="300" t="s">
        <v>346</v>
      </c>
      <c r="B36" s="252"/>
      <c r="C36" s="252"/>
      <c r="D36" s="252"/>
      <c r="E36" s="252"/>
      <c r="F36" s="252"/>
      <c r="G36" s="252"/>
      <c r="H36" s="252"/>
      <c r="I36" s="252"/>
      <c r="J36" s="252"/>
      <c r="K36" s="252"/>
      <c r="L36" s="252"/>
      <c r="M36" s="252"/>
      <c r="N36" s="301"/>
      <c r="O36" s="302" t="s">
        <v>453</v>
      </c>
      <c r="P36" s="252"/>
      <c r="Q36" s="252"/>
      <c r="R36" s="252"/>
      <c r="S36" s="252"/>
      <c r="T36" s="252"/>
      <c r="U36" s="252"/>
      <c r="V36" s="252"/>
      <c r="W36" s="252"/>
      <c r="X36" s="252"/>
      <c r="Y36" s="252"/>
      <c r="Z36" s="252"/>
      <c r="AA36" s="252"/>
      <c r="AB36" s="253"/>
    </row>
    <row r="37" spans="1:29" x14ac:dyDescent="0.35">
      <c r="A37" s="396" t="s">
        <v>10</v>
      </c>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8"/>
    </row>
    <row r="38" spans="1:29" ht="34.5" customHeight="1" x14ac:dyDescent="0.35">
      <c r="A38" s="392" t="s">
        <v>52</v>
      </c>
      <c r="B38" s="393"/>
      <c r="C38" s="393"/>
      <c r="D38" s="393"/>
      <c r="E38" s="393"/>
      <c r="F38" s="393"/>
      <c r="G38" s="393"/>
      <c r="H38" s="393"/>
      <c r="I38" s="393"/>
      <c r="J38" s="393"/>
      <c r="K38" s="216" t="s">
        <v>531</v>
      </c>
      <c r="L38" s="216"/>
      <c r="M38" s="216"/>
      <c r="N38" s="216"/>
      <c r="O38" s="216"/>
      <c r="P38" s="216"/>
      <c r="Q38" s="216"/>
      <c r="R38" s="216"/>
      <c r="S38" s="216"/>
      <c r="T38" s="216"/>
      <c r="U38" s="216"/>
      <c r="V38" s="216"/>
      <c r="W38" s="216"/>
      <c r="X38" s="216"/>
      <c r="Y38" s="216"/>
      <c r="Z38" s="216"/>
      <c r="AA38" s="216"/>
      <c r="AB38" s="217"/>
      <c r="AC38" s="1"/>
    </row>
    <row r="39" spans="1:29" x14ac:dyDescent="0.35">
      <c r="A39" s="392" t="s">
        <v>120</v>
      </c>
      <c r="B39" s="393"/>
      <c r="C39" s="393"/>
      <c r="D39" s="393"/>
      <c r="E39" s="393"/>
      <c r="F39" s="393"/>
      <c r="G39" s="393"/>
      <c r="H39" s="393"/>
      <c r="I39" s="393"/>
      <c r="J39" s="393"/>
      <c r="K39" s="296" t="s">
        <v>439</v>
      </c>
      <c r="L39" s="296"/>
      <c r="M39" s="296"/>
      <c r="N39" s="296"/>
      <c r="O39" s="296"/>
      <c r="P39" s="296"/>
      <c r="Q39" s="296"/>
      <c r="R39" s="296"/>
      <c r="S39" s="296"/>
      <c r="T39" s="296"/>
      <c r="U39" s="296"/>
      <c r="V39" s="296"/>
      <c r="W39" s="296"/>
      <c r="X39" s="296"/>
      <c r="Y39" s="296"/>
      <c r="Z39" s="296"/>
      <c r="AA39" s="296"/>
      <c r="AB39" s="297"/>
      <c r="AC39" s="1"/>
    </row>
    <row r="40" spans="1:29" x14ac:dyDescent="0.35">
      <c r="A40" s="392" t="s">
        <v>11</v>
      </c>
      <c r="B40" s="393"/>
      <c r="C40" s="393"/>
      <c r="D40" s="393"/>
      <c r="E40" s="393"/>
      <c r="F40" s="393"/>
      <c r="G40" s="393"/>
      <c r="H40" s="393"/>
      <c r="I40" s="393"/>
      <c r="J40" s="393"/>
      <c r="K40" s="296" t="s">
        <v>454</v>
      </c>
      <c r="L40" s="296"/>
      <c r="M40" s="296"/>
      <c r="N40" s="296"/>
      <c r="O40" s="296"/>
      <c r="P40" s="296"/>
      <c r="Q40" s="296"/>
      <c r="R40" s="296"/>
      <c r="S40" s="296"/>
      <c r="T40" s="296"/>
      <c r="U40" s="296"/>
      <c r="V40" s="296"/>
      <c r="W40" s="296"/>
      <c r="X40" s="296"/>
      <c r="Y40" s="296"/>
      <c r="Z40" s="296"/>
      <c r="AA40" s="296"/>
      <c r="AB40" s="297"/>
      <c r="AC40" s="1"/>
    </row>
    <row r="41" spans="1:29" ht="27.5" customHeight="1" thickBot="1" x14ac:dyDescent="0.4">
      <c r="A41" s="394" t="s">
        <v>12</v>
      </c>
      <c r="B41" s="395"/>
      <c r="C41" s="395"/>
      <c r="D41" s="395"/>
      <c r="E41" s="395"/>
      <c r="F41" s="395"/>
      <c r="G41" s="395"/>
      <c r="H41" s="395"/>
      <c r="I41" s="395"/>
      <c r="J41" s="395"/>
      <c r="K41" s="220" t="s">
        <v>165</v>
      </c>
      <c r="L41" s="220"/>
      <c r="M41" s="220"/>
      <c r="N41" s="220"/>
      <c r="O41" s="220"/>
      <c r="P41" s="220"/>
      <c r="Q41" s="220"/>
      <c r="R41" s="220"/>
      <c r="S41" s="220"/>
      <c r="T41" s="220"/>
      <c r="U41" s="220"/>
      <c r="V41" s="220"/>
      <c r="W41" s="220"/>
      <c r="X41" s="220"/>
      <c r="Y41" s="220"/>
      <c r="Z41" s="220"/>
      <c r="AA41" s="220"/>
      <c r="AB41" s="221"/>
      <c r="AC41" s="1"/>
    </row>
  </sheetData>
  <mergeCells count="76">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P28:R28"/>
    <mergeCell ref="S28:AA28"/>
    <mergeCell ref="B29:D29"/>
    <mergeCell ref="E29:M29"/>
    <mergeCell ref="P29:R29"/>
    <mergeCell ref="S29:AA29"/>
    <mergeCell ref="B30:D30"/>
    <mergeCell ref="E30:M30"/>
    <mergeCell ref="P30:R30"/>
    <mergeCell ref="S30:AA30"/>
    <mergeCell ref="B31:D31"/>
    <mergeCell ref="E31:M31"/>
    <mergeCell ref="P31:R31"/>
    <mergeCell ref="S31:AA31"/>
    <mergeCell ref="B32:D32"/>
    <mergeCell ref="E32:M32"/>
    <mergeCell ref="P32:R32"/>
    <mergeCell ref="S32:AA32"/>
    <mergeCell ref="B33:D33"/>
    <mergeCell ref="E33:M33"/>
    <mergeCell ref="P33:R33"/>
    <mergeCell ref="S33:AA33"/>
    <mergeCell ref="A35:N35"/>
    <mergeCell ref="O35:AB35"/>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40">
    <tabColor rgb="FF963634"/>
  </sheetPr>
  <dimension ref="A1:AR41"/>
  <sheetViews>
    <sheetView view="pageBreakPreview" topLeftCell="A36" zoomScaleNormal="100" zoomScaleSheetLayoutView="100" workbookViewId="0">
      <selection activeCell="AH42" sqref="AH42"/>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08" t="str">
        <f ca="1">VLOOKUP(AC2,Sommaire!B4:C96,2,"faux")</f>
        <v>AXE D : Energies renouvelables</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10"/>
      <c r="AC2" s="76" t="str">
        <f ca="1">MID(AA4,1,1)</f>
        <v>D</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Développer la géothermie</v>
      </c>
      <c r="B4" s="286"/>
      <c r="C4" s="286"/>
      <c r="D4" s="286"/>
      <c r="E4" s="286"/>
      <c r="F4" s="286"/>
      <c r="G4" s="286"/>
      <c r="H4" s="286"/>
      <c r="I4" s="286"/>
      <c r="J4" s="286"/>
      <c r="K4" s="286"/>
      <c r="L4" s="286"/>
      <c r="M4" s="286"/>
      <c r="N4" s="286"/>
      <c r="O4" s="286"/>
      <c r="P4" s="286"/>
      <c r="Q4" s="286"/>
      <c r="R4" s="286"/>
      <c r="S4" s="286"/>
      <c r="T4" s="286"/>
      <c r="U4" s="286"/>
      <c r="V4" s="286"/>
      <c r="W4" s="286"/>
      <c r="X4" s="3"/>
      <c r="Y4" s="327" t="s">
        <v>0</v>
      </c>
      <c r="Z4" s="412"/>
      <c r="AA4" s="326" t="str">
        <f ca="1">RIGHT(CELL("filename",A1),LEN(CELL("filename",A1))-SEARCH("]",CELL("filename",A1)))</f>
        <v>D.2</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327"/>
      <c r="Z5" s="412"/>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96" t="s">
        <v>6</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8"/>
    </row>
    <row r="8" spans="1:29" ht="41.4" customHeight="1" x14ac:dyDescent="0.35">
      <c r="A8" s="300" t="s">
        <v>382</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396" t="s">
        <v>53</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8"/>
    </row>
    <row r="10" spans="1:29" ht="39.75" customHeight="1" x14ac:dyDescent="0.35">
      <c r="A10" s="337" t="s">
        <v>350</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39.7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396" t="s">
        <v>1</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8"/>
    </row>
    <row r="13" spans="1:29" x14ac:dyDescent="0.35">
      <c r="A13" s="405" t="s">
        <v>48</v>
      </c>
      <c r="B13" s="406"/>
      <c r="C13" s="406"/>
      <c r="D13" s="406"/>
      <c r="E13" s="406"/>
      <c r="F13" s="406"/>
      <c r="G13" s="406"/>
      <c r="H13" s="406"/>
      <c r="I13" s="406"/>
      <c r="J13" s="406"/>
      <c r="K13" s="406"/>
      <c r="L13" s="406"/>
      <c r="M13" s="406"/>
      <c r="N13" s="406"/>
      <c r="O13" s="406" t="s">
        <v>49</v>
      </c>
      <c r="P13" s="406"/>
      <c r="Q13" s="406"/>
      <c r="R13" s="406"/>
      <c r="S13" s="406"/>
      <c r="T13" s="406"/>
      <c r="U13" s="406"/>
      <c r="V13" s="406"/>
      <c r="W13" s="406"/>
      <c r="X13" s="406"/>
      <c r="Y13" s="406"/>
      <c r="Z13" s="406"/>
      <c r="AA13" s="406"/>
      <c r="AB13" s="407"/>
    </row>
    <row r="14" spans="1:29" s="3" customFormat="1" ht="35.4" customHeight="1" x14ac:dyDescent="0.35">
      <c r="A14" s="271" t="s">
        <v>206</v>
      </c>
      <c r="B14" s="272"/>
      <c r="C14" s="272"/>
      <c r="D14" s="272"/>
      <c r="E14" s="272"/>
      <c r="F14" s="272"/>
      <c r="G14" s="272"/>
      <c r="H14" s="272"/>
      <c r="I14" s="272"/>
      <c r="J14" s="272"/>
      <c r="K14" s="272"/>
      <c r="L14" s="272"/>
      <c r="M14" s="272"/>
      <c r="N14" s="273"/>
      <c r="O14" s="274" t="s">
        <v>351</v>
      </c>
      <c r="P14" s="272"/>
      <c r="Q14" s="272"/>
      <c r="R14" s="272"/>
      <c r="S14" s="272"/>
      <c r="T14" s="272"/>
      <c r="U14" s="272"/>
      <c r="V14" s="272"/>
      <c r="W14" s="272"/>
      <c r="X14" s="272"/>
      <c r="Y14" s="272"/>
      <c r="Z14" s="272"/>
      <c r="AA14" s="272"/>
      <c r="AB14" s="275"/>
    </row>
    <row r="15" spans="1:29" x14ac:dyDescent="0.35">
      <c r="A15" s="405" t="s">
        <v>67</v>
      </c>
      <c r="B15" s="406"/>
      <c r="C15" s="406"/>
      <c r="D15" s="406"/>
      <c r="E15" s="406"/>
      <c r="F15" s="406"/>
      <c r="G15" s="406"/>
      <c r="H15" s="406"/>
      <c r="I15" s="406"/>
      <c r="J15" s="406"/>
      <c r="K15" s="406"/>
      <c r="L15" s="406"/>
      <c r="M15" s="406"/>
      <c r="N15" s="406"/>
      <c r="O15" s="406" t="s">
        <v>64</v>
      </c>
      <c r="P15" s="406"/>
      <c r="Q15" s="406"/>
      <c r="R15" s="406"/>
      <c r="S15" s="406"/>
      <c r="T15" s="406"/>
      <c r="U15" s="406"/>
      <c r="V15" s="406"/>
      <c r="W15" s="406"/>
      <c r="X15" s="406"/>
      <c r="Y15" s="406"/>
      <c r="Z15" s="406"/>
      <c r="AA15" s="406"/>
      <c r="AB15" s="407"/>
    </row>
    <row r="16" spans="1:29" ht="28" customHeight="1" x14ac:dyDescent="0.35">
      <c r="A16" s="254" t="s">
        <v>352</v>
      </c>
      <c r="B16" s="255"/>
      <c r="C16" s="255"/>
      <c r="D16" s="255"/>
      <c r="E16" s="255"/>
      <c r="F16" s="255"/>
      <c r="G16" s="255"/>
      <c r="H16" s="255"/>
      <c r="I16" s="255"/>
      <c r="J16" s="255"/>
      <c r="K16" s="255"/>
      <c r="L16" s="255"/>
      <c r="M16" s="255"/>
      <c r="N16" s="255"/>
      <c r="O16" s="255" t="s">
        <v>353</v>
      </c>
      <c r="P16" s="255"/>
      <c r="Q16" s="255"/>
      <c r="R16" s="255"/>
      <c r="S16" s="255"/>
      <c r="T16" s="255"/>
      <c r="U16" s="255"/>
      <c r="V16" s="255"/>
      <c r="W16" s="255"/>
      <c r="X16" s="255"/>
      <c r="Y16" s="255"/>
      <c r="Z16" s="255"/>
      <c r="AA16" s="255"/>
      <c r="AB16" s="277"/>
    </row>
    <row r="17" spans="1:44" x14ac:dyDescent="0.35">
      <c r="A17" s="405" t="s">
        <v>63</v>
      </c>
      <c r="B17" s="406"/>
      <c r="C17" s="406"/>
      <c r="D17" s="406"/>
      <c r="E17" s="406"/>
      <c r="F17" s="406"/>
      <c r="G17" s="406"/>
      <c r="H17" s="406"/>
      <c r="I17" s="406"/>
      <c r="J17" s="406"/>
      <c r="K17" s="406"/>
      <c r="L17" s="406"/>
      <c r="M17" s="406"/>
      <c r="N17" s="406"/>
      <c r="O17" s="406" t="s">
        <v>144</v>
      </c>
      <c r="P17" s="406"/>
      <c r="Q17" s="406"/>
      <c r="R17" s="406"/>
      <c r="S17" s="406"/>
      <c r="T17" s="406"/>
      <c r="U17" s="406"/>
      <c r="V17" s="406"/>
      <c r="W17" s="406"/>
      <c r="X17" s="406"/>
      <c r="Y17" s="406"/>
      <c r="Z17" s="406"/>
      <c r="AA17" s="406"/>
      <c r="AB17" s="407"/>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405" t="s">
        <v>229</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7"/>
    </row>
    <row r="20" spans="1:44" x14ac:dyDescent="0.35">
      <c r="A20" s="254" t="s">
        <v>344</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96" t="s">
        <v>2</v>
      </c>
      <c r="B21" s="397"/>
      <c r="C21" s="397"/>
      <c r="D21" s="397"/>
      <c r="E21" s="397"/>
      <c r="F21" s="397"/>
      <c r="G21" s="397"/>
      <c r="H21" s="397"/>
      <c r="I21" s="397"/>
      <c r="J21" s="397"/>
      <c r="K21" s="397"/>
      <c r="L21" s="397"/>
      <c r="M21" s="397"/>
      <c r="N21" s="404"/>
      <c r="O21" s="397" t="s">
        <v>50</v>
      </c>
      <c r="P21" s="397"/>
      <c r="Q21" s="397"/>
      <c r="R21" s="397"/>
      <c r="S21" s="397"/>
      <c r="T21" s="397"/>
      <c r="U21" s="397"/>
      <c r="V21" s="397"/>
      <c r="W21" s="397"/>
      <c r="X21" s="397"/>
      <c r="Y21" s="397"/>
      <c r="Z21" s="397"/>
      <c r="AA21" s="397"/>
      <c r="AB21" s="398"/>
    </row>
    <row r="22" spans="1:44" x14ac:dyDescent="0.35">
      <c r="A22" s="258" t="s">
        <v>210</v>
      </c>
      <c r="B22" s="249"/>
      <c r="C22" s="249"/>
      <c r="D22" s="249"/>
      <c r="E22" s="249"/>
      <c r="F22" s="249"/>
      <c r="G22" s="249"/>
      <c r="H22" s="249"/>
      <c r="I22" s="249"/>
      <c r="J22" s="249"/>
      <c r="K22" s="249"/>
      <c r="L22" s="249"/>
      <c r="M22" s="249"/>
      <c r="N22" s="250"/>
      <c r="O22" s="302" t="s">
        <v>356</v>
      </c>
      <c r="P22" s="317"/>
      <c r="Q22" s="317"/>
      <c r="R22" s="317"/>
      <c r="S22" s="317"/>
      <c r="T22" s="317"/>
      <c r="U22" s="317"/>
      <c r="V22" s="317"/>
      <c r="W22" s="317"/>
      <c r="X22" s="317"/>
      <c r="Y22" s="317"/>
      <c r="Z22" s="317"/>
      <c r="AA22" s="317"/>
      <c r="AB22" s="318"/>
      <c r="AR22" s="92"/>
    </row>
    <row r="23" spans="1:44" x14ac:dyDescent="0.35">
      <c r="A23" s="258" t="s">
        <v>354</v>
      </c>
      <c r="B23" s="249"/>
      <c r="C23" s="249"/>
      <c r="D23" s="249"/>
      <c r="E23" s="249"/>
      <c r="F23" s="249"/>
      <c r="G23" s="249"/>
      <c r="H23" s="249"/>
      <c r="I23" s="249"/>
      <c r="J23" s="249"/>
      <c r="K23" s="249"/>
      <c r="L23" s="249"/>
      <c r="M23" s="249"/>
      <c r="N23" s="250"/>
      <c r="O23" s="302"/>
      <c r="P23" s="317"/>
      <c r="Q23" s="317"/>
      <c r="R23" s="317"/>
      <c r="S23" s="317"/>
      <c r="T23" s="317"/>
      <c r="U23" s="317"/>
      <c r="V23" s="317"/>
      <c r="W23" s="317"/>
      <c r="X23" s="317"/>
      <c r="Y23" s="317"/>
      <c r="Z23" s="317"/>
      <c r="AA23" s="317"/>
      <c r="AB23" s="318"/>
    </row>
    <row r="24" spans="1:44" x14ac:dyDescent="0.35">
      <c r="A24" s="258" t="s">
        <v>355</v>
      </c>
      <c r="B24" s="249"/>
      <c r="C24" s="249"/>
      <c r="D24" s="249"/>
      <c r="E24" s="249"/>
      <c r="F24" s="249"/>
      <c r="G24" s="249"/>
      <c r="H24" s="249"/>
      <c r="I24" s="249"/>
      <c r="J24" s="249"/>
      <c r="K24" s="249"/>
      <c r="L24" s="249"/>
      <c r="M24" s="249"/>
      <c r="N24" s="250"/>
      <c r="O24" s="302"/>
      <c r="P24" s="317"/>
      <c r="Q24" s="317"/>
      <c r="R24" s="317"/>
      <c r="S24" s="317"/>
      <c r="T24" s="317"/>
      <c r="U24" s="317"/>
      <c r="V24" s="317"/>
      <c r="W24" s="317"/>
      <c r="X24" s="317"/>
      <c r="Y24" s="317"/>
      <c r="Z24" s="317"/>
      <c r="AA24" s="317"/>
      <c r="AB24" s="318"/>
    </row>
    <row r="25" spans="1:44" x14ac:dyDescent="0.35">
      <c r="A25" s="258"/>
      <c r="B25" s="249"/>
      <c r="C25" s="249"/>
      <c r="D25" s="249"/>
      <c r="E25" s="249"/>
      <c r="F25" s="249"/>
      <c r="G25" s="249"/>
      <c r="H25" s="249"/>
      <c r="I25" s="249"/>
      <c r="J25" s="249"/>
      <c r="K25" s="249"/>
      <c r="L25" s="249"/>
      <c r="M25" s="249"/>
      <c r="N25" s="250"/>
      <c r="O25" s="319"/>
      <c r="P25" s="320"/>
      <c r="Q25" s="320"/>
      <c r="R25" s="320"/>
      <c r="S25" s="320"/>
      <c r="T25" s="320"/>
      <c r="U25" s="320"/>
      <c r="V25" s="320"/>
      <c r="W25" s="320"/>
      <c r="X25" s="320"/>
      <c r="Y25" s="320"/>
      <c r="Z25" s="320"/>
      <c r="AA25" s="320"/>
      <c r="AB25" s="321"/>
    </row>
    <row r="26" spans="1:44" x14ac:dyDescent="0.35">
      <c r="A26" s="399" t="s">
        <v>3</v>
      </c>
      <c r="B26" s="400"/>
      <c r="C26" s="400"/>
      <c r="D26" s="400"/>
      <c r="E26" s="400"/>
      <c r="F26" s="400"/>
      <c r="G26" s="400"/>
      <c r="H26" s="400"/>
      <c r="I26" s="400"/>
      <c r="J26" s="400"/>
      <c r="K26" s="400"/>
      <c r="L26" s="400"/>
      <c r="M26" s="400"/>
      <c r="N26" s="401"/>
      <c r="O26" s="402" t="s">
        <v>4</v>
      </c>
      <c r="P26" s="400"/>
      <c r="Q26" s="400"/>
      <c r="R26" s="400"/>
      <c r="S26" s="400"/>
      <c r="T26" s="400"/>
      <c r="U26" s="400"/>
      <c r="V26" s="400"/>
      <c r="W26" s="400"/>
      <c r="X26" s="400"/>
      <c r="Y26" s="400"/>
      <c r="Z26" s="400"/>
      <c r="AA26" s="400"/>
      <c r="AB26" s="403"/>
    </row>
    <row r="27" spans="1:44" s="3" customFormat="1" x14ac:dyDescent="0.35">
      <c r="A27" s="381" t="s">
        <v>166</v>
      </c>
      <c r="B27" s="382"/>
      <c r="C27" s="382"/>
      <c r="D27" s="382"/>
      <c r="E27" s="382"/>
      <c r="F27" s="382"/>
      <c r="G27" s="382"/>
      <c r="H27" s="382"/>
      <c r="I27" s="382"/>
      <c r="J27" s="382"/>
      <c r="K27" s="382"/>
      <c r="L27" s="382"/>
      <c r="M27" s="382"/>
      <c r="N27" s="383"/>
      <c r="O27" s="251"/>
      <c r="P27" s="252"/>
      <c r="Q27" s="252"/>
      <c r="R27" s="252"/>
      <c r="S27" s="252"/>
      <c r="T27" s="252"/>
      <c r="U27" s="252"/>
      <c r="V27" s="252"/>
      <c r="W27" s="252"/>
      <c r="X27" s="252"/>
      <c r="Y27" s="252"/>
      <c r="Z27" s="252"/>
      <c r="AA27" s="252"/>
      <c r="AB27" s="253"/>
    </row>
    <row r="28" spans="1:44" s="3" customFormat="1" x14ac:dyDescent="0.35">
      <c r="A28" s="105"/>
      <c r="B28" s="309" t="s">
        <v>130</v>
      </c>
      <c r="C28" s="310"/>
      <c r="D28" s="311"/>
      <c r="E28" s="240" t="s">
        <v>211</v>
      </c>
      <c r="F28" s="241"/>
      <c r="G28" s="241"/>
      <c r="H28" s="241"/>
      <c r="I28" s="241"/>
      <c r="J28" s="241"/>
      <c r="K28" s="241"/>
      <c r="L28" s="241"/>
      <c r="M28" s="242"/>
      <c r="N28" s="109"/>
      <c r="O28" s="110"/>
      <c r="P28" s="312" t="s">
        <v>130</v>
      </c>
      <c r="Q28" s="313"/>
      <c r="R28" s="314"/>
      <c r="S28" s="306"/>
      <c r="T28" s="307"/>
      <c r="U28" s="307"/>
      <c r="V28" s="307"/>
      <c r="W28" s="307"/>
      <c r="X28" s="307"/>
      <c r="Y28" s="307"/>
      <c r="Z28" s="307"/>
      <c r="AA28" s="308"/>
      <c r="AB28" s="111"/>
    </row>
    <row r="29" spans="1:44" s="3" customFormat="1" x14ac:dyDescent="0.35">
      <c r="A29" s="105"/>
      <c r="B29" s="309" t="s">
        <v>131</v>
      </c>
      <c r="C29" s="310"/>
      <c r="D29" s="311"/>
      <c r="E29" s="240" t="s">
        <v>212</v>
      </c>
      <c r="F29" s="241"/>
      <c r="G29" s="241"/>
      <c r="H29" s="241"/>
      <c r="I29" s="241"/>
      <c r="J29" s="241"/>
      <c r="K29" s="241"/>
      <c r="L29" s="241"/>
      <c r="M29" s="242"/>
      <c r="N29" s="109"/>
      <c r="O29" s="110"/>
      <c r="P29" s="312" t="s">
        <v>131</v>
      </c>
      <c r="Q29" s="313"/>
      <c r="R29" s="314"/>
      <c r="S29" s="306"/>
      <c r="T29" s="307"/>
      <c r="U29" s="307"/>
      <c r="V29" s="307"/>
      <c r="W29" s="307"/>
      <c r="X29" s="307"/>
      <c r="Y29" s="307"/>
      <c r="Z29" s="307"/>
      <c r="AA29" s="308"/>
      <c r="AB29" s="111"/>
    </row>
    <row r="30" spans="1:44" s="3" customFormat="1" x14ac:dyDescent="0.35">
      <c r="A30" s="105"/>
      <c r="B30" s="309" t="s">
        <v>132</v>
      </c>
      <c r="C30" s="310"/>
      <c r="D30" s="311"/>
      <c r="E30" s="240" t="s">
        <v>213</v>
      </c>
      <c r="F30" s="241"/>
      <c r="G30" s="241"/>
      <c r="H30" s="241"/>
      <c r="I30" s="241"/>
      <c r="J30" s="241"/>
      <c r="K30" s="241"/>
      <c r="L30" s="241"/>
      <c r="M30" s="242"/>
      <c r="N30" s="109"/>
      <c r="O30" s="110"/>
      <c r="P30" s="312" t="s">
        <v>132</v>
      </c>
      <c r="Q30" s="313"/>
      <c r="R30" s="314"/>
      <c r="S30" s="306"/>
      <c r="T30" s="307"/>
      <c r="U30" s="307"/>
      <c r="V30" s="307"/>
      <c r="W30" s="307"/>
      <c r="X30" s="307"/>
      <c r="Y30" s="307"/>
      <c r="Z30" s="307"/>
      <c r="AA30" s="308"/>
      <c r="AB30" s="111"/>
    </row>
    <row r="31" spans="1:44" s="3" customFormat="1" x14ac:dyDescent="0.35">
      <c r="A31" s="105"/>
      <c r="B31" s="309" t="s">
        <v>133</v>
      </c>
      <c r="C31" s="310"/>
      <c r="D31" s="311"/>
      <c r="E31" s="240" t="s">
        <v>214</v>
      </c>
      <c r="F31" s="241"/>
      <c r="G31" s="241"/>
      <c r="H31" s="241"/>
      <c r="I31" s="241"/>
      <c r="J31" s="241"/>
      <c r="K31" s="241"/>
      <c r="L31" s="241"/>
      <c r="M31" s="242"/>
      <c r="N31" s="109"/>
      <c r="O31" s="110"/>
      <c r="P31" s="312" t="s">
        <v>133</v>
      </c>
      <c r="Q31" s="313"/>
      <c r="R31" s="314"/>
      <c r="S31" s="306"/>
      <c r="T31" s="307"/>
      <c r="U31" s="307"/>
      <c r="V31" s="307"/>
      <c r="W31" s="307"/>
      <c r="X31" s="307"/>
      <c r="Y31" s="307"/>
      <c r="Z31" s="307"/>
      <c r="AA31" s="308"/>
      <c r="AB31" s="111"/>
    </row>
    <row r="32" spans="1:44" s="3" customFormat="1" x14ac:dyDescent="0.35">
      <c r="A32" s="105"/>
      <c r="B32" s="309" t="s">
        <v>134</v>
      </c>
      <c r="C32" s="310"/>
      <c r="D32" s="311"/>
      <c r="E32" s="240" t="s">
        <v>214</v>
      </c>
      <c r="F32" s="241"/>
      <c r="G32" s="241"/>
      <c r="H32" s="241"/>
      <c r="I32" s="241"/>
      <c r="J32" s="241"/>
      <c r="K32" s="241"/>
      <c r="L32" s="241"/>
      <c r="M32" s="242"/>
      <c r="N32" s="109"/>
      <c r="O32" s="110"/>
      <c r="P32" s="312" t="s">
        <v>134</v>
      </c>
      <c r="Q32" s="313"/>
      <c r="R32" s="314"/>
      <c r="S32" s="306"/>
      <c r="T32" s="307"/>
      <c r="U32" s="307"/>
      <c r="V32" s="307"/>
      <c r="W32" s="307"/>
      <c r="X32" s="307"/>
      <c r="Y32" s="307"/>
      <c r="Z32" s="307"/>
      <c r="AA32" s="308"/>
      <c r="AB32" s="111"/>
    </row>
    <row r="33" spans="1:29" s="3" customFormat="1" x14ac:dyDescent="0.35">
      <c r="A33" s="105"/>
      <c r="B33" s="237" t="s">
        <v>135</v>
      </c>
      <c r="C33" s="238"/>
      <c r="D33" s="239"/>
      <c r="E33" s="240" t="s">
        <v>214</v>
      </c>
      <c r="F33" s="241"/>
      <c r="G33" s="241"/>
      <c r="H33" s="241"/>
      <c r="I33" s="241"/>
      <c r="J33" s="241"/>
      <c r="K33" s="241"/>
      <c r="L33" s="241"/>
      <c r="M33" s="242"/>
      <c r="N33" s="109"/>
      <c r="O33" s="110"/>
      <c r="P33" s="303" t="s">
        <v>135</v>
      </c>
      <c r="Q33" s="304"/>
      <c r="R33" s="305"/>
      <c r="S33" s="306"/>
      <c r="T33" s="307"/>
      <c r="U33" s="307"/>
      <c r="V33" s="307"/>
      <c r="W33" s="307"/>
      <c r="X33" s="307"/>
      <c r="Y33" s="307"/>
      <c r="Z33" s="307"/>
      <c r="AA33" s="308"/>
      <c r="AB33" s="111"/>
    </row>
    <row r="34" spans="1:29" s="3" customFormat="1" x14ac:dyDescent="0.35">
      <c r="A34" s="106"/>
      <c r="B34" s="107"/>
      <c r="C34" s="107"/>
      <c r="D34" s="107"/>
      <c r="E34" s="107"/>
      <c r="F34" s="107"/>
      <c r="G34" s="107"/>
      <c r="H34" s="107"/>
      <c r="I34" s="107"/>
      <c r="J34" s="107"/>
      <c r="K34" s="107"/>
      <c r="L34" s="107"/>
      <c r="M34" s="107"/>
      <c r="N34" s="108"/>
      <c r="O34" s="112"/>
      <c r="P34" s="107"/>
      <c r="Q34" s="107"/>
      <c r="R34" s="107"/>
      <c r="S34" s="107"/>
      <c r="T34" s="107"/>
      <c r="U34" s="107"/>
      <c r="V34" s="107"/>
      <c r="W34" s="107"/>
      <c r="X34" s="107"/>
      <c r="Y34" s="107"/>
      <c r="Z34" s="107"/>
      <c r="AA34" s="107"/>
      <c r="AB34" s="113"/>
    </row>
    <row r="35" spans="1:29" x14ac:dyDescent="0.35">
      <c r="A35" s="396" t="s">
        <v>51</v>
      </c>
      <c r="B35" s="397"/>
      <c r="C35" s="397"/>
      <c r="D35" s="397"/>
      <c r="E35" s="397"/>
      <c r="F35" s="397"/>
      <c r="G35" s="397"/>
      <c r="H35" s="397"/>
      <c r="I35" s="397"/>
      <c r="J35" s="397"/>
      <c r="K35" s="397"/>
      <c r="L35" s="397"/>
      <c r="M35" s="397"/>
      <c r="N35" s="397"/>
      <c r="O35" s="397" t="s">
        <v>5</v>
      </c>
      <c r="P35" s="397"/>
      <c r="Q35" s="397"/>
      <c r="R35" s="397"/>
      <c r="S35" s="397"/>
      <c r="T35" s="397"/>
      <c r="U35" s="397"/>
      <c r="V35" s="397"/>
      <c r="W35" s="397"/>
      <c r="X35" s="397"/>
      <c r="Y35" s="397"/>
      <c r="Z35" s="397"/>
      <c r="AA35" s="397"/>
      <c r="AB35" s="398"/>
    </row>
    <row r="36" spans="1:29" ht="115.75" customHeight="1" x14ac:dyDescent="0.35">
      <c r="A36" s="300" t="s">
        <v>357</v>
      </c>
      <c r="B36" s="317"/>
      <c r="C36" s="317"/>
      <c r="D36" s="317"/>
      <c r="E36" s="317"/>
      <c r="F36" s="317"/>
      <c r="G36" s="317"/>
      <c r="H36" s="317"/>
      <c r="I36" s="317"/>
      <c r="J36" s="317"/>
      <c r="K36" s="317"/>
      <c r="L36" s="317"/>
      <c r="M36" s="317"/>
      <c r="N36" s="411"/>
      <c r="O36" s="302" t="s">
        <v>358</v>
      </c>
      <c r="P36" s="252"/>
      <c r="Q36" s="252"/>
      <c r="R36" s="252"/>
      <c r="S36" s="252"/>
      <c r="T36" s="252"/>
      <c r="U36" s="252"/>
      <c r="V36" s="252"/>
      <c r="W36" s="252"/>
      <c r="X36" s="252"/>
      <c r="Y36" s="252"/>
      <c r="Z36" s="252"/>
      <c r="AA36" s="252"/>
      <c r="AB36" s="253"/>
    </row>
    <row r="37" spans="1:29" x14ac:dyDescent="0.35">
      <c r="A37" s="396" t="s">
        <v>10</v>
      </c>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8"/>
    </row>
    <row r="38" spans="1:29" ht="29" customHeight="1" x14ac:dyDescent="0.35">
      <c r="A38" s="392" t="s">
        <v>52</v>
      </c>
      <c r="B38" s="393"/>
      <c r="C38" s="393"/>
      <c r="D38" s="393"/>
      <c r="E38" s="393"/>
      <c r="F38" s="393"/>
      <c r="G38" s="393"/>
      <c r="H38" s="393"/>
      <c r="I38" s="393"/>
      <c r="J38" s="393"/>
      <c r="K38" s="216" t="s">
        <v>491</v>
      </c>
      <c r="L38" s="216"/>
      <c r="M38" s="216"/>
      <c r="N38" s="216"/>
      <c r="O38" s="216"/>
      <c r="P38" s="216"/>
      <c r="Q38" s="216"/>
      <c r="R38" s="216"/>
      <c r="S38" s="216"/>
      <c r="T38" s="216"/>
      <c r="U38" s="216"/>
      <c r="V38" s="216"/>
      <c r="W38" s="216"/>
      <c r="X38" s="216"/>
      <c r="Y38" s="216"/>
      <c r="Z38" s="216"/>
      <c r="AA38" s="216"/>
      <c r="AB38" s="217"/>
      <c r="AC38" s="1"/>
    </row>
    <row r="39" spans="1:29" x14ac:dyDescent="0.35">
      <c r="A39" s="392" t="s">
        <v>120</v>
      </c>
      <c r="B39" s="393"/>
      <c r="C39" s="393"/>
      <c r="D39" s="393"/>
      <c r="E39" s="393"/>
      <c r="F39" s="393"/>
      <c r="G39" s="393"/>
      <c r="H39" s="393"/>
      <c r="I39" s="393"/>
      <c r="J39" s="393"/>
      <c r="K39" s="235" t="s">
        <v>455</v>
      </c>
      <c r="L39" s="235"/>
      <c r="M39" s="235"/>
      <c r="N39" s="235"/>
      <c r="O39" s="235"/>
      <c r="P39" s="235"/>
      <c r="Q39" s="235"/>
      <c r="R39" s="235"/>
      <c r="S39" s="235"/>
      <c r="T39" s="235"/>
      <c r="U39" s="235"/>
      <c r="V39" s="235"/>
      <c r="W39" s="235"/>
      <c r="X39" s="235"/>
      <c r="Y39" s="235"/>
      <c r="Z39" s="235"/>
      <c r="AA39" s="235"/>
      <c r="AB39" s="236"/>
      <c r="AC39" s="1"/>
    </row>
    <row r="40" spans="1:29" x14ac:dyDescent="0.35">
      <c r="A40" s="392" t="s">
        <v>11</v>
      </c>
      <c r="B40" s="393"/>
      <c r="C40" s="393"/>
      <c r="D40" s="393"/>
      <c r="E40" s="393"/>
      <c r="F40" s="393"/>
      <c r="G40" s="393"/>
      <c r="H40" s="393"/>
      <c r="I40" s="393"/>
      <c r="J40" s="393"/>
      <c r="K40" s="216" t="s">
        <v>492</v>
      </c>
      <c r="L40" s="296"/>
      <c r="M40" s="296"/>
      <c r="N40" s="296"/>
      <c r="O40" s="296"/>
      <c r="P40" s="296"/>
      <c r="Q40" s="296"/>
      <c r="R40" s="296"/>
      <c r="S40" s="296"/>
      <c r="T40" s="296"/>
      <c r="U40" s="296"/>
      <c r="V40" s="296"/>
      <c r="W40" s="296"/>
      <c r="X40" s="296"/>
      <c r="Y40" s="296"/>
      <c r="Z40" s="296"/>
      <c r="AA40" s="296"/>
      <c r="AB40" s="297"/>
      <c r="AC40" s="1"/>
    </row>
    <row r="41" spans="1:29" ht="15" thickBot="1" x14ac:dyDescent="0.4">
      <c r="A41" s="394" t="s">
        <v>12</v>
      </c>
      <c r="B41" s="395"/>
      <c r="C41" s="395"/>
      <c r="D41" s="395"/>
      <c r="E41" s="395"/>
      <c r="F41" s="395"/>
      <c r="G41" s="395"/>
      <c r="H41" s="395"/>
      <c r="I41" s="395"/>
      <c r="J41" s="395"/>
      <c r="K41" s="298" t="s">
        <v>359</v>
      </c>
      <c r="L41" s="298"/>
      <c r="M41" s="298"/>
      <c r="N41" s="298"/>
      <c r="O41" s="298"/>
      <c r="P41" s="298"/>
      <c r="Q41" s="298"/>
      <c r="R41" s="298"/>
      <c r="S41" s="298"/>
      <c r="T41" s="298"/>
      <c r="U41" s="298"/>
      <c r="V41" s="298"/>
      <c r="W41" s="298"/>
      <c r="X41" s="298"/>
      <c r="Y41" s="298"/>
      <c r="Z41" s="298"/>
      <c r="AA41" s="298"/>
      <c r="AB41" s="299"/>
      <c r="AC41" s="1"/>
    </row>
  </sheetData>
  <mergeCells count="76">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P28:R28"/>
    <mergeCell ref="S28:AA28"/>
    <mergeCell ref="B29:D29"/>
    <mergeCell ref="E29:M29"/>
    <mergeCell ref="P29:R29"/>
    <mergeCell ref="S29:AA29"/>
    <mergeCell ref="B30:D30"/>
    <mergeCell ref="E30:M30"/>
    <mergeCell ref="P30:R30"/>
    <mergeCell ref="S30:AA30"/>
    <mergeCell ref="B31:D31"/>
    <mergeCell ref="E31:M31"/>
    <mergeCell ref="P31:R31"/>
    <mergeCell ref="S31:AA31"/>
    <mergeCell ref="B32:D32"/>
    <mergeCell ref="E32:M32"/>
    <mergeCell ref="P32:R32"/>
    <mergeCell ref="S32:AA32"/>
    <mergeCell ref="B33:D33"/>
    <mergeCell ref="E33:M33"/>
    <mergeCell ref="P33:R33"/>
    <mergeCell ref="S33:AA33"/>
    <mergeCell ref="A35:N35"/>
    <mergeCell ref="O35:AB35"/>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41">
    <tabColor rgb="FF963634"/>
  </sheetPr>
  <dimension ref="A1:AR41"/>
  <sheetViews>
    <sheetView view="pageBreakPreview" topLeftCell="A36" zoomScaleNormal="100" zoomScaleSheetLayoutView="100" workbookViewId="0">
      <selection activeCell="K38" sqref="K38:AB38"/>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08" t="str">
        <f ca="1">VLOOKUP(AC2,Sommaire!B4:C96,2,"faux")</f>
        <v>AXE D : Energies renouvelables</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10"/>
      <c r="AC2" s="76" t="str">
        <f ca="1">MID(AA4,1,1)</f>
        <v>D</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Etudier le gisement méthanisable</v>
      </c>
      <c r="B4" s="286"/>
      <c r="C4" s="286"/>
      <c r="D4" s="286"/>
      <c r="E4" s="286"/>
      <c r="F4" s="286"/>
      <c r="G4" s="286"/>
      <c r="H4" s="286"/>
      <c r="I4" s="286"/>
      <c r="J4" s="286"/>
      <c r="K4" s="286"/>
      <c r="L4" s="286"/>
      <c r="M4" s="286"/>
      <c r="N4" s="286"/>
      <c r="O4" s="286"/>
      <c r="P4" s="286"/>
      <c r="Q4" s="286"/>
      <c r="R4" s="286"/>
      <c r="S4" s="286"/>
      <c r="T4" s="286"/>
      <c r="U4" s="286"/>
      <c r="V4" s="286"/>
      <c r="W4" s="286"/>
      <c r="X4" s="3"/>
      <c r="Y4" s="327" t="s">
        <v>0</v>
      </c>
      <c r="Z4" s="412"/>
      <c r="AA4" s="326" t="str">
        <f ca="1">RIGHT(CELL("filename",A1),LEN(CELL("filename",A1))-SEARCH("]",CELL("filename",A1)))</f>
        <v>D.3</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327"/>
      <c r="Z5" s="412"/>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96" t="s">
        <v>6</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8"/>
    </row>
    <row r="8" spans="1:29" ht="60" customHeight="1" x14ac:dyDescent="0.35">
      <c r="A8" s="300" t="s">
        <v>391</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396" t="s">
        <v>53</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8"/>
    </row>
    <row r="10" spans="1:29" ht="195" customHeight="1" x14ac:dyDescent="0.35">
      <c r="A10" s="337" t="s">
        <v>411</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218.4"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396" t="s">
        <v>1</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8"/>
    </row>
    <row r="13" spans="1:29" x14ac:dyDescent="0.35">
      <c r="A13" s="405" t="s">
        <v>48</v>
      </c>
      <c r="B13" s="406"/>
      <c r="C13" s="406"/>
      <c r="D13" s="406"/>
      <c r="E13" s="406"/>
      <c r="F13" s="406"/>
      <c r="G13" s="406"/>
      <c r="H13" s="406"/>
      <c r="I13" s="406"/>
      <c r="J13" s="406"/>
      <c r="K13" s="406"/>
      <c r="L13" s="406"/>
      <c r="M13" s="406"/>
      <c r="N13" s="406"/>
      <c r="O13" s="406" t="s">
        <v>49</v>
      </c>
      <c r="P13" s="406"/>
      <c r="Q13" s="406"/>
      <c r="R13" s="406"/>
      <c r="S13" s="406"/>
      <c r="T13" s="406"/>
      <c r="U13" s="406"/>
      <c r="V13" s="406"/>
      <c r="W13" s="406"/>
      <c r="X13" s="406"/>
      <c r="Y13" s="406"/>
      <c r="Z13" s="406"/>
      <c r="AA13" s="406"/>
      <c r="AB13" s="407"/>
    </row>
    <row r="14" spans="1:29" s="3" customFormat="1" ht="43.5" customHeight="1" x14ac:dyDescent="0.35">
      <c r="A14" s="271" t="s">
        <v>360</v>
      </c>
      <c r="B14" s="272"/>
      <c r="C14" s="272"/>
      <c r="D14" s="272"/>
      <c r="E14" s="272"/>
      <c r="F14" s="272"/>
      <c r="G14" s="272"/>
      <c r="H14" s="272"/>
      <c r="I14" s="272"/>
      <c r="J14" s="272"/>
      <c r="K14" s="272"/>
      <c r="L14" s="272"/>
      <c r="M14" s="272"/>
      <c r="N14" s="273"/>
      <c r="O14" s="274" t="s">
        <v>361</v>
      </c>
      <c r="P14" s="272"/>
      <c r="Q14" s="272"/>
      <c r="R14" s="272"/>
      <c r="S14" s="272"/>
      <c r="T14" s="272"/>
      <c r="U14" s="272"/>
      <c r="V14" s="272"/>
      <c r="W14" s="272"/>
      <c r="X14" s="272"/>
      <c r="Y14" s="272"/>
      <c r="Z14" s="272"/>
      <c r="AA14" s="272"/>
      <c r="AB14" s="275"/>
    </row>
    <row r="15" spans="1:29" x14ac:dyDescent="0.35">
      <c r="A15" s="405" t="s">
        <v>67</v>
      </c>
      <c r="B15" s="406"/>
      <c r="C15" s="406"/>
      <c r="D15" s="406"/>
      <c r="E15" s="406"/>
      <c r="F15" s="406"/>
      <c r="G15" s="406"/>
      <c r="H15" s="406"/>
      <c r="I15" s="406"/>
      <c r="J15" s="406"/>
      <c r="K15" s="406"/>
      <c r="L15" s="406"/>
      <c r="M15" s="406"/>
      <c r="N15" s="406"/>
      <c r="O15" s="406" t="s">
        <v>64</v>
      </c>
      <c r="P15" s="406"/>
      <c r="Q15" s="406"/>
      <c r="R15" s="406"/>
      <c r="S15" s="406"/>
      <c r="T15" s="406"/>
      <c r="U15" s="406"/>
      <c r="V15" s="406"/>
      <c r="W15" s="406"/>
      <c r="X15" s="406"/>
      <c r="Y15" s="406"/>
      <c r="Z15" s="406"/>
      <c r="AA15" s="406"/>
      <c r="AB15" s="407"/>
    </row>
    <row r="16" spans="1:29" x14ac:dyDescent="0.35">
      <c r="A16" s="254" t="s">
        <v>363</v>
      </c>
      <c r="B16" s="255"/>
      <c r="C16" s="255"/>
      <c r="D16" s="255"/>
      <c r="E16" s="255"/>
      <c r="F16" s="255"/>
      <c r="G16" s="255"/>
      <c r="H16" s="255"/>
      <c r="I16" s="255"/>
      <c r="J16" s="255"/>
      <c r="K16" s="255"/>
      <c r="L16" s="255"/>
      <c r="M16" s="255"/>
      <c r="N16" s="255"/>
      <c r="O16" s="255" t="s">
        <v>362</v>
      </c>
      <c r="P16" s="255"/>
      <c r="Q16" s="255"/>
      <c r="R16" s="255"/>
      <c r="S16" s="255"/>
      <c r="T16" s="255"/>
      <c r="U16" s="255"/>
      <c r="V16" s="255"/>
      <c r="W16" s="255"/>
      <c r="X16" s="255"/>
      <c r="Y16" s="255"/>
      <c r="Z16" s="255"/>
      <c r="AA16" s="255"/>
      <c r="AB16" s="277"/>
    </row>
    <row r="17" spans="1:44" x14ac:dyDescent="0.35">
      <c r="A17" s="405" t="s">
        <v>63</v>
      </c>
      <c r="B17" s="406"/>
      <c r="C17" s="406"/>
      <c r="D17" s="406"/>
      <c r="E17" s="406"/>
      <c r="F17" s="406"/>
      <c r="G17" s="406"/>
      <c r="H17" s="406"/>
      <c r="I17" s="406"/>
      <c r="J17" s="406"/>
      <c r="K17" s="406"/>
      <c r="L17" s="406"/>
      <c r="M17" s="406"/>
      <c r="N17" s="406"/>
      <c r="O17" s="406" t="s">
        <v>144</v>
      </c>
      <c r="P17" s="406"/>
      <c r="Q17" s="406"/>
      <c r="R17" s="406"/>
      <c r="S17" s="406"/>
      <c r="T17" s="406"/>
      <c r="U17" s="406"/>
      <c r="V17" s="406"/>
      <c r="W17" s="406"/>
      <c r="X17" s="406"/>
      <c r="Y17" s="406"/>
      <c r="Z17" s="406"/>
      <c r="AA17" s="406"/>
      <c r="AB17" s="407"/>
    </row>
    <row r="18" spans="1:44" x14ac:dyDescent="0.35">
      <c r="A18" s="270" t="s">
        <v>249</v>
      </c>
      <c r="B18" s="255"/>
      <c r="C18" s="255"/>
      <c r="D18" s="255"/>
      <c r="E18" s="255"/>
      <c r="F18" s="255"/>
      <c r="G18" s="255"/>
      <c r="H18" s="255"/>
      <c r="I18" s="255"/>
      <c r="J18" s="255"/>
      <c r="K18" s="255"/>
      <c r="L18" s="255"/>
      <c r="M18" s="255"/>
      <c r="N18" s="255"/>
      <c r="O18" s="322" t="s">
        <v>136</v>
      </c>
      <c r="P18" s="322"/>
      <c r="Q18" s="322"/>
      <c r="R18" s="322"/>
      <c r="S18" s="322"/>
      <c r="T18" s="322"/>
      <c r="U18" s="322"/>
      <c r="V18" s="322"/>
      <c r="W18" s="322"/>
      <c r="X18" s="322"/>
      <c r="Y18" s="322"/>
      <c r="Z18" s="322"/>
      <c r="AA18" s="322"/>
      <c r="AB18" s="323"/>
    </row>
    <row r="19" spans="1:44" x14ac:dyDescent="0.35">
      <c r="A19" s="405" t="s">
        <v>229</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7"/>
    </row>
    <row r="20" spans="1:44" ht="14.4" customHeight="1" x14ac:dyDescent="0.35">
      <c r="A20" s="254" t="s">
        <v>344</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396" t="s">
        <v>2</v>
      </c>
      <c r="B21" s="397"/>
      <c r="C21" s="397"/>
      <c r="D21" s="397"/>
      <c r="E21" s="397"/>
      <c r="F21" s="397"/>
      <c r="G21" s="397"/>
      <c r="H21" s="397"/>
      <c r="I21" s="397"/>
      <c r="J21" s="397"/>
      <c r="K21" s="397"/>
      <c r="L21" s="397"/>
      <c r="M21" s="397"/>
      <c r="N21" s="404"/>
      <c r="O21" s="397" t="s">
        <v>50</v>
      </c>
      <c r="P21" s="397"/>
      <c r="Q21" s="397"/>
      <c r="R21" s="397"/>
      <c r="S21" s="397"/>
      <c r="T21" s="397"/>
      <c r="U21" s="397"/>
      <c r="V21" s="397"/>
      <c r="W21" s="397"/>
      <c r="X21" s="397"/>
      <c r="Y21" s="397"/>
      <c r="Z21" s="397"/>
      <c r="AA21" s="397"/>
      <c r="AB21" s="398"/>
    </row>
    <row r="22" spans="1:44" x14ac:dyDescent="0.35">
      <c r="A22" s="258" t="s">
        <v>365</v>
      </c>
      <c r="B22" s="249"/>
      <c r="C22" s="249"/>
      <c r="D22" s="249"/>
      <c r="E22" s="249"/>
      <c r="F22" s="249"/>
      <c r="G22" s="249"/>
      <c r="H22" s="249"/>
      <c r="I22" s="249"/>
      <c r="J22" s="249"/>
      <c r="K22" s="249"/>
      <c r="L22" s="249"/>
      <c r="M22" s="249"/>
      <c r="N22" s="250"/>
      <c r="O22" s="302" t="s">
        <v>366</v>
      </c>
      <c r="P22" s="317"/>
      <c r="Q22" s="317"/>
      <c r="R22" s="317"/>
      <c r="S22" s="317"/>
      <c r="T22" s="317"/>
      <c r="U22" s="317"/>
      <c r="V22" s="317"/>
      <c r="W22" s="317"/>
      <c r="X22" s="317"/>
      <c r="Y22" s="317"/>
      <c r="Z22" s="317"/>
      <c r="AA22" s="317"/>
      <c r="AB22" s="318"/>
      <c r="AR22" s="92"/>
    </row>
    <row r="23" spans="1:44" x14ac:dyDescent="0.35">
      <c r="A23" s="258" t="s">
        <v>215</v>
      </c>
      <c r="B23" s="249"/>
      <c r="C23" s="249"/>
      <c r="D23" s="249"/>
      <c r="E23" s="249"/>
      <c r="F23" s="249"/>
      <c r="G23" s="249"/>
      <c r="H23" s="249"/>
      <c r="I23" s="249"/>
      <c r="J23" s="249"/>
      <c r="K23" s="249"/>
      <c r="L23" s="249"/>
      <c r="M23" s="249"/>
      <c r="N23" s="250"/>
      <c r="O23" s="302"/>
      <c r="P23" s="317"/>
      <c r="Q23" s="317"/>
      <c r="R23" s="317"/>
      <c r="S23" s="317"/>
      <c r="T23" s="317"/>
      <c r="U23" s="317"/>
      <c r="V23" s="317"/>
      <c r="W23" s="317"/>
      <c r="X23" s="317"/>
      <c r="Y23" s="317"/>
      <c r="Z23" s="317"/>
      <c r="AA23" s="317"/>
      <c r="AB23" s="318"/>
    </row>
    <row r="24" spans="1:44" x14ac:dyDescent="0.35">
      <c r="A24" s="258" t="s">
        <v>216</v>
      </c>
      <c r="B24" s="249"/>
      <c r="C24" s="249"/>
      <c r="D24" s="249"/>
      <c r="E24" s="249"/>
      <c r="F24" s="249"/>
      <c r="G24" s="249"/>
      <c r="H24" s="249"/>
      <c r="I24" s="249"/>
      <c r="J24" s="249"/>
      <c r="K24" s="249"/>
      <c r="L24" s="249"/>
      <c r="M24" s="249"/>
      <c r="N24" s="250"/>
      <c r="O24" s="302"/>
      <c r="P24" s="317"/>
      <c r="Q24" s="317"/>
      <c r="R24" s="317"/>
      <c r="S24" s="317"/>
      <c r="T24" s="317"/>
      <c r="U24" s="317"/>
      <c r="V24" s="317"/>
      <c r="W24" s="317"/>
      <c r="X24" s="317"/>
      <c r="Y24" s="317"/>
      <c r="Z24" s="317"/>
      <c r="AA24" s="317"/>
      <c r="AB24" s="318"/>
    </row>
    <row r="25" spans="1:44" x14ac:dyDescent="0.35">
      <c r="A25" s="413"/>
      <c r="B25" s="382"/>
      <c r="C25" s="382"/>
      <c r="D25" s="382"/>
      <c r="E25" s="382"/>
      <c r="F25" s="382"/>
      <c r="G25" s="382"/>
      <c r="H25" s="382"/>
      <c r="I25" s="382"/>
      <c r="J25" s="382"/>
      <c r="K25" s="382"/>
      <c r="L25" s="382"/>
      <c r="M25" s="382"/>
      <c r="N25" s="383"/>
      <c r="O25" s="319"/>
      <c r="P25" s="320"/>
      <c r="Q25" s="320"/>
      <c r="R25" s="320"/>
      <c r="S25" s="320"/>
      <c r="T25" s="320"/>
      <c r="U25" s="320"/>
      <c r="V25" s="320"/>
      <c r="W25" s="320"/>
      <c r="X25" s="320"/>
      <c r="Y25" s="320"/>
      <c r="Z25" s="320"/>
      <c r="AA25" s="320"/>
      <c r="AB25" s="321"/>
    </row>
    <row r="26" spans="1:44" x14ac:dyDescent="0.35">
      <c r="A26" s="399" t="s">
        <v>3</v>
      </c>
      <c r="B26" s="400"/>
      <c r="C26" s="400"/>
      <c r="D26" s="400"/>
      <c r="E26" s="400"/>
      <c r="F26" s="400"/>
      <c r="G26" s="400"/>
      <c r="H26" s="400"/>
      <c r="I26" s="400"/>
      <c r="J26" s="400"/>
      <c r="K26" s="400"/>
      <c r="L26" s="400"/>
      <c r="M26" s="400"/>
      <c r="N26" s="401"/>
      <c r="O26" s="402" t="s">
        <v>4</v>
      </c>
      <c r="P26" s="400"/>
      <c r="Q26" s="400"/>
      <c r="R26" s="400"/>
      <c r="S26" s="400"/>
      <c r="T26" s="400"/>
      <c r="U26" s="400"/>
      <c r="V26" s="400"/>
      <c r="W26" s="400"/>
      <c r="X26" s="400"/>
      <c r="Y26" s="400"/>
      <c r="Z26" s="400"/>
      <c r="AA26" s="400"/>
      <c r="AB26" s="403"/>
    </row>
    <row r="27" spans="1:44" s="3" customFormat="1" x14ac:dyDescent="0.35">
      <c r="A27" s="381" t="s">
        <v>169</v>
      </c>
      <c r="B27" s="382"/>
      <c r="C27" s="382"/>
      <c r="D27" s="382"/>
      <c r="E27" s="382"/>
      <c r="F27" s="382"/>
      <c r="G27" s="382"/>
      <c r="H27" s="382"/>
      <c r="I27" s="382"/>
      <c r="J27" s="382"/>
      <c r="K27" s="382"/>
      <c r="L27" s="382"/>
      <c r="M27" s="382"/>
      <c r="N27" s="383"/>
      <c r="O27" s="251"/>
      <c r="P27" s="252"/>
      <c r="Q27" s="252"/>
      <c r="R27" s="252"/>
      <c r="S27" s="252"/>
      <c r="T27" s="252"/>
      <c r="U27" s="252"/>
      <c r="V27" s="252"/>
      <c r="W27" s="252"/>
      <c r="X27" s="252"/>
      <c r="Y27" s="252"/>
      <c r="Z27" s="252"/>
      <c r="AA27" s="252"/>
      <c r="AB27" s="253"/>
    </row>
    <row r="28" spans="1:44" s="3" customFormat="1" x14ac:dyDescent="0.35">
      <c r="A28" s="105"/>
      <c r="B28" s="309" t="s">
        <v>130</v>
      </c>
      <c r="C28" s="310"/>
      <c r="D28" s="311"/>
      <c r="E28" s="240" t="s">
        <v>368</v>
      </c>
      <c r="F28" s="241"/>
      <c r="G28" s="241"/>
      <c r="H28" s="241"/>
      <c r="I28" s="241"/>
      <c r="J28" s="241"/>
      <c r="K28" s="241"/>
      <c r="L28" s="241"/>
      <c r="M28" s="242"/>
      <c r="N28" s="109"/>
      <c r="O28" s="110"/>
      <c r="P28" s="312" t="s">
        <v>130</v>
      </c>
      <c r="Q28" s="313"/>
      <c r="R28" s="314"/>
      <c r="S28" s="306"/>
      <c r="T28" s="307"/>
      <c r="U28" s="307"/>
      <c r="V28" s="307"/>
      <c r="W28" s="307"/>
      <c r="X28" s="307"/>
      <c r="Y28" s="307"/>
      <c r="Z28" s="307"/>
      <c r="AA28" s="308"/>
      <c r="AB28" s="111"/>
    </row>
    <row r="29" spans="1:44" s="3" customFormat="1" x14ac:dyDescent="0.35">
      <c r="A29" s="105"/>
      <c r="B29" s="309" t="s">
        <v>131</v>
      </c>
      <c r="C29" s="310"/>
      <c r="D29" s="311"/>
      <c r="E29" s="240" t="s">
        <v>370</v>
      </c>
      <c r="F29" s="241"/>
      <c r="G29" s="241"/>
      <c r="H29" s="241"/>
      <c r="I29" s="241"/>
      <c r="J29" s="241"/>
      <c r="K29" s="241"/>
      <c r="L29" s="241"/>
      <c r="M29" s="242"/>
      <c r="N29" s="109"/>
      <c r="O29" s="110"/>
      <c r="P29" s="312" t="s">
        <v>131</v>
      </c>
      <c r="Q29" s="313"/>
      <c r="R29" s="314"/>
      <c r="S29" s="306"/>
      <c r="T29" s="307"/>
      <c r="U29" s="307"/>
      <c r="V29" s="307"/>
      <c r="W29" s="307"/>
      <c r="X29" s="307"/>
      <c r="Y29" s="307"/>
      <c r="Z29" s="307"/>
      <c r="AA29" s="308"/>
      <c r="AB29" s="111"/>
    </row>
    <row r="30" spans="1:44" s="3" customFormat="1" x14ac:dyDescent="0.35">
      <c r="A30" s="105"/>
      <c r="B30" s="309" t="s">
        <v>132</v>
      </c>
      <c r="C30" s="310"/>
      <c r="D30" s="311"/>
      <c r="E30" s="240" t="s">
        <v>369</v>
      </c>
      <c r="F30" s="241"/>
      <c r="G30" s="241"/>
      <c r="H30" s="241"/>
      <c r="I30" s="241"/>
      <c r="J30" s="241"/>
      <c r="K30" s="241"/>
      <c r="L30" s="241"/>
      <c r="M30" s="242"/>
      <c r="N30" s="109"/>
      <c r="O30" s="110"/>
      <c r="P30" s="312" t="s">
        <v>132</v>
      </c>
      <c r="Q30" s="313"/>
      <c r="R30" s="314"/>
      <c r="S30" s="306"/>
      <c r="T30" s="307"/>
      <c r="U30" s="307"/>
      <c r="V30" s="307"/>
      <c r="W30" s="307"/>
      <c r="X30" s="307"/>
      <c r="Y30" s="307"/>
      <c r="Z30" s="307"/>
      <c r="AA30" s="308"/>
      <c r="AB30" s="111"/>
    </row>
    <row r="31" spans="1:44" s="3" customFormat="1" x14ac:dyDescent="0.35">
      <c r="A31" s="105"/>
      <c r="B31" s="309" t="s">
        <v>133</v>
      </c>
      <c r="C31" s="310"/>
      <c r="D31" s="311"/>
      <c r="E31" s="240" t="s">
        <v>369</v>
      </c>
      <c r="F31" s="241"/>
      <c r="G31" s="241"/>
      <c r="H31" s="241"/>
      <c r="I31" s="241"/>
      <c r="J31" s="241"/>
      <c r="K31" s="241"/>
      <c r="L31" s="241"/>
      <c r="M31" s="242"/>
      <c r="N31" s="109"/>
      <c r="O31" s="110"/>
      <c r="P31" s="312" t="s">
        <v>133</v>
      </c>
      <c r="Q31" s="313"/>
      <c r="R31" s="314"/>
      <c r="S31" s="306"/>
      <c r="T31" s="307"/>
      <c r="U31" s="307"/>
      <c r="V31" s="307"/>
      <c r="W31" s="307"/>
      <c r="X31" s="307"/>
      <c r="Y31" s="307"/>
      <c r="Z31" s="307"/>
      <c r="AA31" s="308"/>
      <c r="AB31" s="111"/>
    </row>
    <row r="32" spans="1:44" s="3" customFormat="1" x14ac:dyDescent="0.35">
      <c r="A32" s="105"/>
      <c r="B32" s="309" t="s">
        <v>134</v>
      </c>
      <c r="C32" s="310"/>
      <c r="D32" s="311"/>
      <c r="E32" s="240" t="s">
        <v>369</v>
      </c>
      <c r="F32" s="241"/>
      <c r="G32" s="241"/>
      <c r="H32" s="241"/>
      <c r="I32" s="241"/>
      <c r="J32" s="241"/>
      <c r="K32" s="241"/>
      <c r="L32" s="241"/>
      <c r="M32" s="242"/>
      <c r="N32" s="109"/>
      <c r="O32" s="110"/>
      <c r="P32" s="312" t="s">
        <v>134</v>
      </c>
      <c r="Q32" s="313"/>
      <c r="R32" s="314"/>
      <c r="S32" s="306"/>
      <c r="T32" s="307"/>
      <c r="U32" s="307"/>
      <c r="V32" s="307"/>
      <c r="W32" s="307"/>
      <c r="X32" s="307"/>
      <c r="Y32" s="307"/>
      <c r="Z32" s="307"/>
      <c r="AA32" s="308"/>
      <c r="AB32" s="111"/>
    </row>
    <row r="33" spans="1:29" s="3" customFormat="1" x14ac:dyDescent="0.35">
      <c r="A33" s="105"/>
      <c r="B33" s="237" t="s">
        <v>135</v>
      </c>
      <c r="C33" s="238"/>
      <c r="D33" s="239"/>
      <c r="E33" s="240" t="s">
        <v>369</v>
      </c>
      <c r="F33" s="241"/>
      <c r="G33" s="241"/>
      <c r="H33" s="241"/>
      <c r="I33" s="241"/>
      <c r="J33" s="241"/>
      <c r="K33" s="241"/>
      <c r="L33" s="241"/>
      <c r="M33" s="242"/>
      <c r="N33" s="109"/>
      <c r="O33" s="110"/>
      <c r="P33" s="303" t="s">
        <v>135</v>
      </c>
      <c r="Q33" s="304"/>
      <c r="R33" s="305"/>
      <c r="S33" s="306"/>
      <c r="T33" s="307"/>
      <c r="U33" s="307"/>
      <c r="V33" s="307"/>
      <c r="W33" s="307"/>
      <c r="X33" s="307"/>
      <c r="Y33" s="307"/>
      <c r="Z33" s="307"/>
      <c r="AA33" s="308"/>
      <c r="AB33" s="111"/>
    </row>
    <row r="34" spans="1:29" s="3" customFormat="1" x14ac:dyDescent="0.35">
      <c r="A34" s="106"/>
      <c r="B34" s="107"/>
      <c r="C34" s="107"/>
      <c r="D34" s="107"/>
      <c r="E34" s="107"/>
      <c r="F34" s="107"/>
      <c r="G34" s="107"/>
      <c r="H34" s="107"/>
      <c r="I34" s="107"/>
      <c r="J34" s="107"/>
      <c r="K34" s="107"/>
      <c r="L34" s="107"/>
      <c r="M34" s="107"/>
      <c r="N34" s="108"/>
      <c r="O34" s="112"/>
      <c r="P34" s="107"/>
      <c r="Q34" s="107"/>
      <c r="R34" s="107"/>
      <c r="S34" s="107"/>
      <c r="T34" s="107"/>
      <c r="U34" s="107"/>
      <c r="V34" s="107"/>
      <c r="W34" s="107"/>
      <c r="X34" s="107"/>
      <c r="Y34" s="107"/>
      <c r="Z34" s="107"/>
      <c r="AA34" s="107"/>
      <c r="AB34" s="113"/>
    </row>
    <row r="35" spans="1:29" x14ac:dyDescent="0.35">
      <c r="A35" s="396" t="s">
        <v>51</v>
      </c>
      <c r="B35" s="397"/>
      <c r="C35" s="397"/>
      <c r="D35" s="397"/>
      <c r="E35" s="397"/>
      <c r="F35" s="397"/>
      <c r="G35" s="397"/>
      <c r="H35" s="397"/>
      <c r="I35" s="397"/>
      <c r="J35" s="397"/>
      <c r="K35" s="397"/>
      <c r="L35" s="397"/>
      <c r="M35" s="397"/>
      <c r="N35" s="397"/>
      <c r="O35" s="397" t="s">
        <v>5</v>
      </c>
      <c r="P35" s="397"/>
      <c r="Q35" s="397"/>
      <c r="R35" s="397"/>
      <c r="S35" s="397"/>
      <c r="T35" s="397"/>
      <c r="U35" s="397"/>
      <c r="V35" s="397"/>
      <c r="W35" s="397"/>
      <c r="X35" s="397"/>
      <c r="Y35" s="397"/>
      <c r="Z35" s="397"/>
      <c r="AA35" s="397"/>
      <c r="AB35" s="398"/>
    </row>
    <row r="36" spans="1:29" ht="110.25" customHeight="1" x14ac:dyDescent="0.35">
      <c r="A36" s="300" t="s">
        <v>170</v>
      </c>
      <c r="B36" s="252"/>
      <c r="C36" s="252"/>
      <c r="D36" s="252"/>
      <c r="E36" s="252"/>
      <c r="F36" s="252"/>
      <c r="G36" s="252"/>
      <c r="H36" s="252"/>
      <c r="I36" s="252"/>
      <c r="J36" s="252"/>
      <c r="K36" s="252"/>
      <c r="L36" s="252"/>
      <c r="M36" s="252"/>
      <c r="N36" s="301"/>
      <c r="O36" s="302" t="s">
        <v>367</v>
      </c>
      <c r="P36" s="252"/>
      <c r="Q36" s="252"/>
      <c r="R36" s="252"/>
      <c r="S36" s="252"/>
      <c r="T36" s="252"/>
      <c r="U36" s="252"/>
      <c r="V36" s="252"/>
      <c r="W36" s="252"/>
      <c r="X36" s="252"/>
      <c r="Y36" s="252"/>
      <c r="Z36" s="252"/>
      <c r="AA36" s="252"/>
      <c r="AB36" s="253"/>
    </row>
    <row r="37" spans="1:29" x14ac:dyDescent="0.35">
      <c r="A37" s="396" t="s">
        <v>10</v>
      </c>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8"/>
    </row>
    <row r="38" spans="1:29" x14ac:dyDescent="0.35">
      <c r="A38" s="392" t="s">
        <v>52</v>
      </c>
      <c r="B38" s="393"/>
      <c r="C38" s="393"/>
      <c r="D38" s="393"/>
      <c r="E38" s="393"/>
      <c r="F38" s="393"/>
      <c r="G38" s="393"/>
      <c r="H38" s="393"/>
      <c r="I38" s="393"/>
      <c r="J38" s="393"/>
      <c r="K38" s="216" t="s">
        <v>171</v>
      </c>
      <c r="L38" s="296"/>
      <c r="M38" s="296"/>
      <c r="N38" s="296"/>
      <c r="O38" s="296"/>
      <c r="P38" s="296"/>
      <c r="Q38" s="296"/>
      <c r="R38" s="296"/>
      <c r="S38" s="296"/>
      <c r="T38" s="296"/>
      <c r="U38" s="296"/>
      <c r="V38" s="296"/>
      <c r="W38" s="296"/>
      <c r="X38" s="296"/>
      <c r="Y38" s="296"/>
      <c r="Z38" s="296"/>
      <c r="AA38" s="296"/>
      <c r="AB38" s="297"/>
      <c r="AC38" s="1"/>
    </row>
    <row r="39" spans="1:29" x14ac:dyDescent="0.35">
      <c r="A39" s="392" t="s">
        <v>120</v>
      </c>
      <c r="B39" s="393"/>
      <c r="C39" s="393"/>
      <c r="D39" s="393"/>
      <c r="E39" s="393"/>
      <c r="F39" s="393"/>
      <c r="G39" s="393"/>
      <c r="H39" s="393"/>
      <c r="I39" s="393"/>
      <c r="J39" s="393"/>
      <c r="K39" s="296" t="s">
        <v>456</v>
      </c>
      <c r="L39" s="296"/>
      <c r="M39" s="296"/>
      <c r="N39" s="296"/>
      <c r="O39" s="296"/>
      <c r="P39" s="296"/>
      <c r="Q39" s="296"/>
      <c r="R39" s="296"/>
      <c r="S39" s="296"/>
      <c r="T39" s="296"/>
      <c r="U39" s="296"/>
      <c r="V39" s="296"/>
      <c r="W39" s="296"/>
      <c r="X39" s="296"/>
      <c r="Y39" s="296"/>
      <c r="Z39" s="296"/>
      <c r="AA39" s="296"/>
      <c r="AB39" s="297"/>
      <c r="AC39" s="1"/>
    </row>
    <row r="40" spans="1:29" x14ac:dyDescent="0.35">
      <c r="A40" s="392" t="s">
        <v>11</v>
      </c>
      <c r="B40" s="393"/>
      <c r="C40" s="393"/>
      <c r="D40" s="393"/>
      <c r="E40" s="393"/>
      <c r="F40" s="393"/>
      <c r="G40" s="393"/>
      <c r="H40" s="393"/>
      <c r="I40" s="393"/>
      <c r="J40" s="393"/>
      <c r="K40" s="296" t="s">
        <v>364</v>
      </c>
      <c r="L40" s="296"/>
      <c r="M40" s="296"/>
      <c r="N40" s="296"/>
      <c r="O40" s="296"/>
      <c r="P40" s="296"/>
      <c r="Q40" s="296"/>
      <c r="R40" s="296"/>
      <c r="S40" s="296"/>
      <c r="T40" s="296"/>
      <c r="U40" s="296"/>
      <c r="V40" s="296"/>
      <c r="W40" s="296"/>
      <c r="X40" s="296"/>
      <c r="Y40" s="296"/>
      <c r="Z40" s="296"/>
      <c r="AA40" s="296"/>
      <c r="AB40" s="297"/>
      <c r="AC40" s="1"/>
    </row>
    <row r="41" spans="1:29" ht="15" thickBot="1" x14ac:dyDescent="0.4">
      <c r="A41" s="394" t="s">
        <v>12</v>
      </c>
      <c r="B41" s="395"/>
      <c r="C41" s="395"/>
      <c r="D41" s="395"/>
      <c r="E41" s="395"/>
      <c r="F41" s="395"/>
      <c r="G41" s="395"/>
      <c r="H41" s="395"/>
      <c r="I41" s="395"/>
      <c r="J41" s="395"/>
      <c r="K41" s="298" t="s">
        <v>172</v>
      </c>
      <c r="L41" s="298"/>
      <c r="M41" s="298"/>
      <c r="N41" s="298"/>
      <c r="O41" s="298"/>
      <c r="P41" s="298"/>
      <c r="Q41" s="298"/>
      <c r="R41" s="298"/>
      <c r="S41" s="298"/>
      <c r="T41" s="298"/>
      <c r="U41" s="298"/>
      <c r="V41" s="298"/>
      <c r="W41" s="298"/>
      <c r="X41" s="298"/>
      <c r="Y41" s="298"/>
      <c r="Z41" s="298"/>
      <c r="AA41" s="298"/>
      <c r="AB41" s="299"/>
      <c r="AC41" s="1"/>
    </row>
  </sheetData>
  <mergeCells count="76">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P28:R28"/>
    <mergeCell ref="S28:AA28"/>
    <mergeCell ref="B29:D29"/>
    <mergeCell ref="E29:M29"/>
    <mergeCell ref="P29:R29"/>
    <mergeCell ref="S29:AA29"/>
    <mergeCell ref="B30:D30"/>
    <mergeCell ref="E30:M30"/>
    <mergeCell ref="P30:R30"/>
    <mergeCell ref="S30:AA30"/>
    <mergeCell ref="B31:D31"/>
    <mergeCell ref="E31:M31"/>
    <mergeCell ref="P31:R31"/>
    <mergeCell ref="S31:AA31"/>
    <mergeCell ref="B32:D32"/>
    <mergeCell ref="E32:M32"/>
    <mergeCell ref="P32:R32"/>
    <mergeCell ref="S32:AA32"/>
    <mergeCell ref="B33:D33"/>
    <mergeCell ref="E33:M33"/>
    <mergeCell ref="P33:R33"/>
    <mergeCell ref="S33:AA33"/>
    <mergeCell ref="A35:N35"/>
    <mergeCell ref="O35:AB35"/>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11" max="27"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42">
    <tabColor rgb="FF963634"/>
  </sheetPr>
  <dimension ref="A1:AR42"/>
  <sheetViews>
    <sheetView view="pageBreakPreview" topLeftCell="A36" zoomScaleNormal="100" zoomScaleSheetLayoutView="100" workbookViewId="0">
      <selection activeCell="K41" sqref="K41:AB41"/>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08" t="str">
        <f ca="1">VLOOKUP(AC2,Sommaire!B4:C96,2,"faux")</f>
        <v>AXE D : Energies renouvelables</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10"/>
      <c r="AC2" s="76" t="str">
        <f ca="1">MID(AA4,1,1)</f>
        <v>D</v>
      </c>
    </row>
    <row r="3" spans="1:29" ht="15" thickBot="1" x14ac:dyDescent="0.4">
      <c r="A3" s="14"/>
      <c r="AB3" s="15"/>
    </row>
    <row r="4" spans="1:29" ht="15.75" customHeight="1" thickBot="1" x14ac:dyDescent="0.4">
      <c r="A4" s="285" t="str">
        <f ca="1">VLOOKUP(RIGHT(CELL("filename",A1),LEN(CELL("filename",A1))-SEARCH("]",CELL("filename",A1))),Sommaire!C5:D69,2,"faux")</f>
        <v>Faire émerger des projets bois-énergie : chaufferies et réseaux de chaleur</v>
      </c>
      <c r="B4" s="286"/>
      <c r="C4" s="286"/>
      <c r="D4" s="286"/>
      <c r="E4" s="286"/>
      <c r="F4" s="286"/>
      <c r="G4" s="286"/>
      <c r="H4" s="286"/>
      <c r="I4" s="286"/>
      <c r="J4" s="286"/>
      <c r="K4" s="286"/>
      <c r="L4" s="286"/>
      <c r="M4" s="286"/>
      <c r="N4" s="286"/>
      <c r="O4" s="286"/>
      <c r="P4" s="286"/>
      <c r="Q4" s="286"/>
      <c r="R4" s="286"/>
      <c r="S4" s="286"/>
      <c r="T4" s="286"/>
      <c r="U4" s="286"/>
      <c r="V4" s="286"/>
      <c r="W4" s="286"/>
      <c r="Y4" s="281" t="s">
        <v>0</v>
      </c>
      <c r="Z4" s="287"/>
      <c r="AA4" s="326" t="str">
        <f ca="1">RIGHT(CELL("filename",A1),LEN(CELL("filename",A1))-SEARCH("]",CELL("filename",A1)))</f>
        <v>D.4</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Y5" s="281"/>
      <c r="Z5" s="287"/>
      <c r="AA5" s="326"/>
      <c r="AB5" s="327"/>
    </row>
    <row r="6" spans="1:29" x14ac:dyDescent="0.35">
      <c r="A6" s="14"/>
      <c r="AB6" s="15"/>
    </row>
    <row r="7" spans="1:29" x14ac:dyDescent="0.35">
      <c r="A7" s="396" t="s">
        <v>6</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8"/>
    </row>
    <row r="8" spans="1:29" ht="98.4" customHeight="1" x14ac:dyDescent="0.35">
      <c r="A8" s="300" t="s">
        <v>383</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396" t="s">
        <v>53</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8"/>
    </row>
    <row r="10" spans="1:29" x14ac:dyDescent="0.35">
      <c r="A10" s="337" t="s">
        <v>475</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35.4" customHeight="1" x14ac:dyDescent="0.35">
      <c r="A11" s="337"/>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ht="19.25" customHeight="1" x14ac:dyDescent="0.35">
      <c r="A12" s="338"/>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9"/>
      <c r="AC12" s="21"/>
    </row>
    <row r="13" spans="1:29" x14ac:dyDescent="0.35">
      <c r="A13" s="396" t="s">
        <v>1</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8"/>
    </row>
    <row r="14" spans="1:29" x14ac:dyDescent="0.35">
      <c r="A14" s="405" t="s">
        <v>48</v>
      </c>
      <c r="B14" s="406"/>
      <c r="C14" s="406"/>
      <c r="D14" s="406"/>
      <c r="E14" s="406"/>
      <c r="F14" s="406"/>
      <c r="G14" s="406"/>
      <c r="H14" s="406"/>
      <c r="I14" s="406"/>
      <c r="J14" s="406"/>
      <c r="K14" s="406"/>
      <c r="L14" s="406"/>
      <c r="M14" s="406"/>
      <c r="N14" s="406"/>
      <c r="O14" s="406" t="s">
        <v>49</v>
      </c>
      <c r="P14" s="406"/>
      <c r="Q14" s="406"/>
      <c r="R14" s="406"/>
      <c r="S14" s="406"/>
      <c r="T14" s="406"/>
      <c r="U14" s="406"/>
      <c r="V14" s="406"/>
      <c r="W14" s="406"/>
      <c r="X14" s="406"/>
      <c r="Y14" s="406"/>
      <c r="Z14" s="406"/>
      <c r="AA14" s="406"/>
      <c r="AB14" s="407"/>
    </row>
    <row r="15" spans="1:29" s="3" customFormat="1" x14ac:dyDescent="0.35">
      <c r="A15" s="271" t="s">
        <v>217</v>
      </c>
      <c r="B15" s="272"/>
      <c r="C15" s="272"/>
      <c r="D15" s="272"/>
      <c r="E15" s="272"/>
      <c r="F15" s="272"/>
      <c r="G15" s="272"/>
      <c r="H15" s="272"/>
      <c r="I15" s="272"/>
      <c r="J15" s="272"/>
      <c r="K15" s="272"/>
      <c r="L15" s="272"/>
      <c r="M15" s="272"/>
      <c r="N15" s="273"/>
      <c r="O15" s="274" t="s">
        <v>161</v>
      </c>
      <c r="P15" s="272"/>
      <c r="Q15" s="272"/>
      <c r="R15" s="272"/>
      <c r="S15" s="272"/>
      <c r="T15" s="272"/>
      <c r="U15" s="272"/>
      <c r="V15" s="272"/>
      <c r="W15" s="272"/>
      <c r="X15" s="272"/>
      <c r="Y15" s="272"/>
      <c r="Z15" s="272"/>
      <c r="AA15" s="272"/>
      <c r="AB15" s="275"/>
    </row>
    <row r="16" spans="1:29" x14ac:dyDescent="0.35">
      <c r="A16" s="405" t="s">
        <v>67</v>
      </c>
      <c r="B16" s="406"/>
      <c r="C16" s="406"/>
      <c r="D16" s="406"/>
      <c r="E16" s="406"/>
      <c r="F16" s="406"/>
      <c r="G16" s="406"/>
      <c r="H16" s="406"/>
      <c r="I16" s="406"/>
      <c r="J16" s="406"/>
      <c r="K16" s="406"/>
      <c r="L16" s="406"/>
      <c r="M16" s="406"/>
      <c r="N16" s="406"/>
      <c r="O16" s="406" t="s">
        <v>64</v>
      </c>
      <c r="P16" s="406"/>
      <c r="Q16" s="406"/>
      <c r="R16" s="406"/>
      <c r="S16" s="406"/>
      <c r="T16" s="406"/>
      <c r="U16" s="406"/>
      <c r="V16" s="406"/>
      <c r="W16" s="406"/>
      <c r="X16" s="406"/>
      <c r="Y16" s="406"/>
      <c r="Z16" s="406"/>
      <c r="AA16" s="406"/>
      <c r="AB16" s="407"/>
    </row>
    <row r="17" spans="1:44" x14ac:dyDescent="0.35">
      <c r="A17" s="254" t="s">
        <v>207</v>
      </c>
      <c r="B17" s="255"/>
      <c r="C17" s="255"/>
      <c r="D17" s="255"/>
      <c r="E17" s="255"/>
      <c r="F17" s="255"/>
      <c r="G17" s="255"/>
      <c r="H17" s="255"/>
      <c r="I17" s="255"/>
      <c r="J17" s="255"/>
      <c r="K17" s="255"/>
      <c r="L17" s="255"/>
      <c r="M17" s="255"/>
      <c r="N17" s="255"/>
      <c r="O17" s="255" t="s">
        <v>218</v>
      </c>
      <c r="P17" s="255"/>
      <c r="Q17" s="255"/>
      <c r="R17" s="255"/>
      <c r="S17" s="255"/>
      <c r="T17" s="255"/>
      <c r="U17" s="255"/>
      <c r="V17" s="255"/>
      <c r="W17" s="255"/>
      <c r="X17" s="255"/>
      <c r="Y17" s="255"/>
      <c r="Z17" s="255"/>
      <c r="AA17" s="255"/>
      <c r="AB17" s="277"/>
    </row>
    <row r="18" spans="1:44" x14ac:dyDescent="0.35">
      <c r="A18" s="405" t="s">
        <v>63</v>
      </c>
      <c r="B18" s="406"/>
      <c r="C18" s="406"/>
      <c r="D18" s="406"/>
      <c r="E18" s="406"/>
      <c r="F18" s="406"/>
      <c r="G18" s="406"/>
      <c r="H18" s="406"/>
      <c r="I18" s="406"/>
      <c r="J18" s="406"/>
      <c r="K18" s="406"/>
      <c r="L18" s="406"/>
      <c r="M18" s="406"/>
      <c r="N18" s="406"/>
      <c r="O18" s="406" t="s">
        <v>144</v>
      </c>
      <c r="P18" s="406"/>
      <c r="Q18" s="406"/>
      <c r="R18" s="406"/>
      <c r="S18" s="406"/>
      <c r="T18" s="406"/>
      <c r="U18" s="406"/>
      <c r="V18" s="406"/>
      <c r="W18" s="406"/>
      <c r="X18" s="406"/>
      <c r="Y18" s="406"/>
      <c r="Z18" s="406"/>
      <c r="AA18" s="406"/>
      <c r="AB18" s="407"/>
    </row>
    <row r="19" spans="1:44" ht="14.5" customHeight="1" x14ac:dyDescent="0.35">
      <c r="A19" s="322" t="s">
        <v>263</v>
      </c>
      <c r="B19" s="322"/>
      <c r="C19" s="322"/>
      <c r="D19" s="322"/>
      <c r="E19" s="322"/>
      <c r="F19" s="322"/>
      <c r="G19" s="322"/>
      <c r="H19" s="322"/>
      <c r="I19" s="322"/>
      <c r="J19" s="322"/>
      <c r="K19" s="322"/>
      <c r="L19" s="322"/>
      <c r="M19" s="322"/>
      <c r="N19" s="323"/>
      <c r="O19" s="322" t="s">
        <v>8</v>
      </c>
      <c r="P19" s="322"/>
      <c r="Q19" s="322"/>
      <c r="R19" s="322"/>
      <c r="S19" s="322"/>
      <c r="T19" s="322"/>
      <c r="U19" s="322"/>
      <c r="V19" s="322"/>
      <c r="W19" s="322"/>
      <c r="X19" s="322"/>
      <c r="Y19" s="322"/>
      <c r="Z19" s="322"/>
      <c r="AA19" s="322"/>
      <c r="AB19" s="323"/>
    </row>
    <row r="20" spans="1:44" x14ac:dyDescent="0.35">
      <c r="A20" s="405" t="s">
        <v>229</v>
      </c>
      <c r="B20" s="406"/>
      <c r="C20" s="406"/>
      <c r="D20" s="406"/>
      <c r="E20" s="406"/>
      <c r="F20" s="406"/>
      <c r="G20" s="406"/>
      <c r="H20" s="406"/>
      <c r="I20" s="406"/>
      <c r="J20" s="406"/>
      <c r="K20" s="406"/>
      <c r="L20" s="406"/>
      <c r="M20" s="406"/>
      <c r="N20" s="406"/>
      <c r="O20" s="406" t="s">
        <v>143</v>
      </c>
      <c r="P20" s="406"/>
      <c r="Q20" s="406"/>
      <c r="R20" s="406"/>
      <c r="S20" s="406"/>
      <c r="T20" s="406"/>
      <c r="U20" s="406"/>
      <c r="V20" s="406"/>
      <c r="W20" s="406"/>
      <c r="X20" s="406"/>
      <c r="Y20" s="406"/>
      <c r="Z20" s="406"/>
      <c r="AA20" s="406"/>
      <c r="AB20" s="407"/>
    </row>
    <row r="21" spans="1:44" x14ac:dyDescent="0.35">
      <c r="A21" s="254" t="s">
        <v>209</v>
      </c>
      <c r="B21" s="255"/>
      <c r="C21" s="255"/>
      <c r="D21" s="255"/>
      <c r="E21" s="255"/>
      <c r="F21" s="255"/>
      <c r="G21" s="255"/>
      <c r="H21" s="255"/>
      <c r="I21" s="255"/>
      <c r="J21" s="255"/>
      <c r="K21" s="255"/>
      <c r="L21" s="255"/>
      <c r="M21" s="255"/>
      <c r="N21" s="255"/>
      <c r="O21" s="256"/>
      <c r="P21" s="256"/>
      <c r="Q21" s="256"/>
      <c r="R21" s="256"/>
      <c r="S21" s="256"/>
      <c r="T21" s="256"/>
      <c r="U21" s="256"/>
      <c r="V21" s="256"/>
      <c r="W21" s="256"/>
      <c r="X21" s="256"/>
      <c r="Y21" s="256"/>
      <c r="Z21" s="256"/>
      <c r="AA21" s="256"/>
      <c r="AB21" s="257"/>
    </row>
    <row r="22" spans="1:44" x14ac:dyDescent="0.35">
      <c r="A22" s="396" t="s">
        <v>2</v>
      </c>
      <c r="B22" s="397"/>
      <c r="C22" s="397"/>
      <c r="D22" s="397"/>
      <c r="E22" s="397"/>
      <c r="F22" s="397"/>
      <c r="G22" s="397"/>
      <c r="H22" s="397"/>
      <c r="I22" s="397"/>
      <c r="J22" s="397"/>
      <c r="K22" s="397"/>
      <c r="L22" s="397"/>
      <c r="M22" s="397"/>
      <c r="N22" s="404"/>
      <c r="O22" s="397" t="s">
        <v>50</v>
      </c>
      <c r="P22" s="397"/>
      <c r="Q22" s="397"/>
      <c r="R22" s="397"/>
      <c r="S22" s="397"/>
      <c r="T22" s="397"/>
      <c r="U22" s="397"/>
      <c r="V22" s="397"/>
      <c r="W22" s="397"/>
      <c r="X22" s="397"/>
      <c r="Y22" s="397"/>
      <c r="Z22" s="397"/>
      <c r="AA22" s="397"/>
      <c r="AB22" s="398"/>
    </row>
    <row r="23" spans="1:44" ht="14.4" customHeight="1" x14ac:dyDescent="0.35">
      <c r="A23" s="259" t="s">
        <v>371</v>
      </c>
      <c r="B23" s="259"/>
      <c r="C23" s="259"/>
      <c r="D23" s="259"/>
      <c r="E23" s="259"/>
      <c r="F23" s="259"/>
      <c r="G23" s="259"/>
      <c r="H23" s="259"/>
      <c r="I23" s="259"/>
      <c r="J23" s="259"/>
      <c r="K23" s="259"/>
      <c r="L23" s="259"/>
      <c r="M23" s="259"/>
      <c r="N23" s="260"/>
      <c r="O23" s="302" t="s">
        <v>174</v>
      </c>
      <c r="P23" s="317"/>
      <c r="Q23" s="317"/>
      <c r="R23" s="317"/>
      <c r="S23" s="317"/>
      <c r="T23" s="317"/>
      <c r="U23" s="317"/>
      <c r="V23" s="317"/>
      <c r="W23" s="317"/>
      <c r="X23" s="317"/>
      <c r="Y23" s="317"/>
      <c r="Z23" s="317"/>
      <c r="AA23" s="317"/>
      <c r="AB23" s="318"/>
      <c r="AR23" s="92"/>
    </row>
    <row r="24" spans="1:44" x14ac:dyDescent="0.35">
      <c r="A24" s="259"/>
      <c r="B24" s="259"/>
      <c r="C24" s="259"/>
      <c r="D24" s="259"/>
      <c r="E24" s="259"/>
      <c r="F24" s="259"/>
      <c r="G24" s="259"/>
      <c r="H24" s="259"/>
      <c r="I24" s="259"/>
      <c r="J24" s="259"/>
      <c r="K24" s="259"/>
      <c r="L24" s="259"/>
      <c r="M24" s="259"/>
      <c r="N24" s="260"/>
      <c r="O24" s="302"/>
      <c r="P24" s="317"/>
      <c r="Q24" s="317"/>
      <c r="R24" s="317"/>
      <c r="S24" s="317"/>
      <c r="T24" s="317"/>
      <c r="U24" s="317"/>
      <c r="V24" s="317"/>
      <c r="W24" s="317"/>
      <c r="X24" s="317"/>
      <c r="Y24" s="317"/>
      <c r="Z24" s="317"/>
      <c r="AA24" s="317"/>
      <c r="AB24" s="318"/>
    </row>
    <row r="25" spans="1:44" ht="14.4" customHeight="1" x14ac:dyDescent="0.35">
      <c r="A25" s="258" t="s">
        <v>219</v>
      </c>
      <c r="B25" s="249"/>
      <c r="C25" s="249"/>
      <c r="D25" s="249"/>
      <c r="E25" s="249"/>
      <c r="F25" s="249"/>
      <c r="G25" s="249"/>
      <c r="H25" s="249"/>
      <c r="I25" s="249"/>
      <c r="J25" s="249"/>
      <c r="K25" s="249"/>
      <c r="L25" s="249"/>
      <c r="M25" s="249"/>
      <c r="N25" s="250"/>
      <c r="O25" s="302"/>
      <c r="P25" s="317"/>
      <c r="Q25" s="317"/>
      <c r="R25" s="317"/>
      <c r="S25" s="317"/>
      <c r="T25" s="317"/>
      <c r="U25" s="317"/>
      <c r="V25" s="317"/>
      <c r="W25" s="317"/>
      <c r="X25" s="317"/>
      <c r="Y25" s="317"/>
      <c r="Z25" s="317"/>
      <c r="AA25" s="317"/>
      <c r="AB25" s="318"/>
    </row>
    <row r="26" spans="1:44" ht="14.4" customHeight="1" x14ac:dyDescent="0.35">
      <c r="A26" s="258" t="s">
        <v>372</v>
      </c>
      <c r="B26" s="249"/>
      <c r="C26" s="249"/>
      <c r="D26" s="249"/>
      <c r="E26" s="249"/>
      <c r="F26" s="249"/>
      <c r="G26" s="249"/>
      <c r="H26" s="249"/>
      <c r="I26" s="249"/>
      <c r="J26" s="249"/>
      <c r="K26" s="249"/>
      <c r="L26" s="249"/>
      <c r="M26" s="249"/>
      <c r="N26" s="250"/>
      <c r="O26" s="319"/>
      <c r="P26" s="320"/>
      <c r="Q26" s="320"/>
      <c r="R26" s="320"/>
      <c r="S26" s="320"/>
      <c r="T26" s="320"/>
      <c r="U26" s="320"/>
      <c r="V26" s="320"/>
      <c r="W26" s="320"/>
      <c r="X26" s="320"/>
      <c r="Y26" s="320"/>
      <c r="Z26" s="320"/>
      <c r="AA26" s="320"/>
      <c r="AB26" s="321"/>
    </row>
    <row r="27" spans="1:44" x14ac:dyDescent="0.35">
      <c r="A27" s="399" t="s">
        <v>3</v>
      </c>
      <c r="B27" s="400"/>
      <c r="C27" s="400"/>
      <c r="D27" s="400"/>
      <c r="E27" s="400"/>
      <c r="F27" s="400"/>
      <c r="G27" s="400"/>
      <c r="H27" s="400"/>
      <c r="I27" s="400"/>
      <c r="J27" s="400"/>
      <c r="K27" s="400"/>
      <c r="L27" s="400"/>
      <c r="M27" s="400"/>
      <c r="N27" s="401"/>
      <c r="O27" s="402" t="s">
        <v>4</v>
      </c>
      <c r="P27" s="400"/>
      <c r="Q27" s="400"/>
      <c r="R27" s="400"/>
      <c r="S27" s="400"/>
      <c r="T27" s="400"/>
      <c r="U27" s="400"/>
      <c r="V27" s="400"/>
      <c r="W27" s="400"/>
      <c r="X27" s="400"/>
      <c r="Y27" s="400"/>
      <c r="Z27" s="400"/>
      <c r="AA27" s="400"/>
      <c r="AB27" s="403"/>
    </row>
    <row r="28" spans="1:44" s="3" customFormat="1" x14ac:dyDescent="0.35">
      <c r="A28" s="381" t="s">
        <v>173</v>
      </c>
      <c r="B28" s="382"/>
      <c r="C28" s="382"/>
      <c r="D28" s="382"/>
      <c r="E28" s="382"/>
      <c r="F28" s="382"/>
      <c r="G28" s="382"/>
      <c r="H28" s="382"/>
      <c r="I28" s="382"/>
      <c r="J28" s="382"/>
      <c r="K28" s="382"/>
      <c r="L28" s="382"/>
      <c r="M28" s="382"/>
      <c r="N28" s="383"/>
      <c r="O28" s="251"/>
      <c r="P28" s="252"/>
      <c r="Q28" s="252"/>
      <c r="R28" s="252"/>
      <c r="S28" s="252"/>
      <c r="T28" s="252"/>
      <c r="U28" s="252"/>
      <c r="V28" s="252"/>
      <c r="W28" s="252"/>
      <c r="X28" s="252"/>
      <c r="Y28" s="252"/>
      <c r="Z28" s="252"/>
      <c r="AA28" s="252"/>
      <c r="AB28" s="253"/>
    </row>
    <row r="29" spans="1:44" s="3" customFormat="1" ht="27" customHeight="1" x14ac:dyDescent="0.35">
      <c r="A29" s="105"/>
      <c r="B29" s="309" t="s">
        <v>130</v>
      </c>
      <c r="C29" s="310"/>
      <c r="D29" s="311"/>
      <c r="E29" s="240" t="s">
        <v>412</v>
      </c>
      <c r="F29" s="241"/>
      <c r="G29" s="241"/>
      <c r="H29" s="241"/>
      <c r="I29" s="241"/>
      <c r="J29" s="241"/>
      <c r="K29" s="241"/>
      <c r="L29" s="241"/>
      <c r="M29" s="242"/>
      <c r="N29" s="109"/>
      <c r="O29" s="110"/>
      <c r="P29" s="312" t="s">
        <v>130</v>
      </c>
      <c r="Q29" s="313"/>
      <c r="R29" s="314"/>
      <c r="S29" s="306"/>
      <c r="T29" s="307"/>
      <c r="U29" s="307"/>
      <c r="V29" s="307"/>
      <c r="W29" s="307"/>
      <c r="X29" s="307"/>
      <c r="Y29" s="307"/>
      <c r="Z29" s="307"/>
      <c r="AA29" s="308"/>
      <c r="AB29" s="111"/>
    </row>
    <row r="30" spans="1:44" s="3" customFormat="1" x14ac:dyDescent="0.35">
      <c r="A30" s="105"/>
      <c r="B30" s="309" t="s">
        <v>131</v>
      </c>
      <c r="C30" s="310"/>
      <c r="D30" s="311"/>
      <c r="E30" s="240" t="s">
        <v>413</v>
      </c>
      <c r="F30" s="241"/>
      <c r="G30" s="241"/>
      <c r="H30" s="241"/>
      <c r="I30" s="241"/>
      <c r="J30" s="241"/>
      <c r="K30" s="241"/>
      <c r="L30" s="241"/>
      <c r="M30" s="242"/>
      <c r="N30" s="109"/>
      <c r="O30" s="110"/>
      <c r="P30" s="312" t="s">
        <v>131</v>
      </c>
      <c r="Q30" s="313"/>
      <c r="R30" s="314"/>
      <c r="S30" s="306"/>
      <c r="T30" s="307"/>
      <c r="U30" s="307"/>
      <c r="V30" s="307"/>
      <c r="W30" s="307"/>
      <c r="X30" s="307"/>
      <c r="Y30" s="307"/>
      <c r="Z30" s="307"/>
      <c r="AA30" s="308"/>
      <c r="AB30" s="111"/>
    </row>
    <row r="31" spans="1:44" s="3" customFormat="1" ht="28.75" customHeight="1" x14ac:dyDescent="0.35">
      <c r="A31" s="105"/>
      <c r="B31" s="309" t="s">
        <v>132</v>
      </c>
      <c r="C31" s="310"/>
      <c r="D31" s="311"/>
      <c r="E31" s="240" t="s">
        <v>414</v>
      </c>
      <c r="F31" s="241"/>
      <c r="G31" s="241"/>
      <c r="H31" s="241"/>
      <c r="I31" s="241"/>
      <c r="J31" s="241"/>
      <c r="K31" s="241"/>
      <c r="L31" s="241"/>
      <c r="M31" s="242"/>
      <c r="N31" s="109"/>
      <c r="O31" s="110"/>
      <c r="P31" s="312" t="s">
        <v>132</v>
      </c>
      <c r="Q31" s="313"/>
      <c r="R31" s="314"/>
      <c r="S31" s="306"/>
      <c r="T31" s="307"/>
      <c r="U31" s="307"/>
      <c r="V31" s="307"/>
      <c r="W31" s="307"/>
      <c r="X31" s="307"/>
      <c r="Y31" s="307"/>
      <c r="Z31" s="307"/>
      <c r="AA31" s="308"/>
      <c r="AB31" s="111"/>
    </row>
    <row r="32" spans="1:44" s="3" customFormat="1" ht="28.25" customHeight="1" x14ac:dyDescent="0.35">
      <c r="A32" s="105"/>
      <c r="B32" s="309" t="s">
        <v>133</v>
      </c>
      <c r="C32" s="310"/>
      <c r="D32" s="311"/>
      <c r="E32" s="240" t="s">
        <v>414</v>
      </c>
      <c r="F32" s="241"/>
      <c r="G32" s="241"/>
      <c r="H32" s="241"/>
      <c r="I32" s="241"/>
      <c r="J32" s="241"/>
      <c r="K32" s="241"/>
      <c r="L32" s="241"/>
      <c r="M32" s="242"/>
      <c r="N32" s="109"/>
      <c r="O32" s="110"/>
      <c r="P32" s="312" t="s">
        <v>133</v>
      </c>
      <c r="Q32" s="313"/>
      <c r="R32" s="314"/>
      <c r="S32" s="306"/>
      <c r="T32" s="307"/>
      <c r="U32" s="307"/>
      <c r="V32" s="307"/>
      <c r="W32" s="307"/>
      <c r="X32" s="307"/>
      <c r="Y32" s="307"/>
      <c r="Z32" s="307"/>
      <c r="AA32" s="308"/>
      <c r="AB32" s="111"/>
    </row>
    <row r="33" spans="1:29" s="3" customFormat="1" ht="28.25" customHeight="1" x14ac:dyDescent="0.35">
      <c r="A33" s="105"/>
      <c r="B33" s="309" t="s">
        <v>134</v>
      </c>
      <c r="C33" s="310"/>
      <c r="D33" s="311"/>
      <c r="E33" s="240" t="s">
        <v>414</v>
      </c>
      <c r="F33" s="241"/>
      <c r="G33" s="241"/>
      <c r="H33" s="241"/>
      <c r="I33" s="241"/>
      <c r="J33" s="241"/>
      <c r="K33" s="241"/>
      <c r="L33" s="241"/>
      <c r="M33" s="242"/>
      <c r="N33" s="109"/>
      <c r="O33" s="110"/>
      <c r="P33" s="312" t="s">
        <v>134</v>
      </c>
      <c r="Q33" s="313"/>
      <c r="R33" s="314"/>
      <c r="S33" s="306"/>
      <c r="T33" s="307"/>
      <c r="U33" s="307"/>
      <c r="V33" s="307"/>
      <c r="W33" s="307"/>
      <c r="X33" s="307"/>
      <c r="Y33" s="307"/>
      <c r="Z33" s="307"/>
      <c r="AA33" s="308"/>
      <c r="AB33" s="111"/>
    </row>
    <row r="34" spans="1:29" s="3" customFormat="1" ht="28.25" customHeight="1" x14ac:dyDescent="0.35">
      <c r="A34" s="105"/>
      <c r="B34" s="237" t="s">
        <v>135</v>
      </c>
      <c r="C34" s="238"/>
      <c r="D34" s="239"/>
      <c r="E34" s="240" t="s">
        <v>414</v>
      </c>
      <c r="F34" s="241"/>
      <c r="G34" s="241"/>
      <c r="H34" s="241"/>
      <c r="I34" s="241"/>
      <c r="J34" s="241"/>
      <c r="K34" s="241"/>
      <c r="L34" s="241"/>
      <c r="M34" s="242"/>
      <c r="N34" s="109"/>
      <c r="O34" s="110"/>
      <c r="P34" s="303" t="s">
        <v>135</v>
      </c>
      <c r="Q34" s="304"/>
      <c r="R34" s="305"/>
      <c r="S34" s="306"/>
      <c r="T34" s="307"/>
      <c r="U34" s="307"/>
      <c r="V34" s="307"/>
      <c r="W34" s="307"/>
      <c r="X34" s="307"/>
      <c r="Y34" s="307"/>
      <c r="Z34" s="307"/>
      <c r="AA34" s="308"/>
      <c r="AB34" s="111"/>
    </row>
    <row r="35" spans="1:29" s="3" customFormat="1" x14ac:dyDescent="0.35">
      <c r="A35" s="106"/>
      <c r="B35" s="107"/>
      <c r="C35" s="107"/>
      <c r="D35" s="107"/>
      <c r="E35" s="107"/>
      <c r="F35" s="107"/>
      <c r="G35" s="107"/>
      <c r="H35" s="107"/>
      <c r="I35" s="107"/>
      <c r="J35" s="107"/>
      <c r="K35" s="107"/>
      <c r="L35" s="107"/>
      <c r="M35" s="107"/>
      <c r="N35" s="108"/>
      <c r="O35" s="112"/>
      <c r="P35" s="107"/>
      <c r="Q35" s="107"/>
      <c r="R35" s="107"/>
      <c r="S35" s="107"/>
      <c r="T35" s="107"/>
      <c r="U35" s="107"/>
      <c r="V35" s="107"/>
      <c r="W35" s="107"/>
      <c r="X35" s="107"/>
      <c r="Y35" s="107"/>
      <c r="Z35" s="107"/>
      <c r="AA35" s="107"/>
      <c r="AB35" s="113"/>
    </row>
    <row r="36" spans="1:29" x14ac:dyDescent="0.35">
      <c r="A36" s="396" t="s">
        <v>51</v>
      </c>
      <c r="B36" s="397"/>
      <c r="C36" s="397"/>
      <c r="D36" s="397"/>
      <c r="E36" s="397"/>
      <c r="F36" s="397"/>
      <c r="G36" s="397"/>
      <c r="H36" s="397"/>
      <c r="I36" s="397"/>
      <c r="J36" s="397"/>
      <c r="K36" s="397"/>
      <c r="L36" s="397"/>
      <c r="M36" s="397"/>
      <c r="N36" s="397"/>
      <c r="O36" s="397" t="s">
        <v>5</v>
      </c>
      <c r="P36" s="397"/>
      <c r="Q36" s="397"/>
      <c r="R36" s="397"/>
      <c r="S36" s="397"/>
      <c r="T36" s="397"/>
      <c r="U36" s="397"/>
      <c r="V36" s="397"/>
      <c r="W36" s="397"/>
      <c r="X36" s="397"/>
      <c r="Y36" s="397"/>
      <c r="Z36" s="397"/>
      <c r="AA36" s="397"/>
      <c r="AB36" s="398"/>
    </row>
    <row r="37" spans="1:29" ht="87" customHeight="1" x14ac:dyDescent="0.35">
      <c r="A37" s="300" t="s">
        <v>175</v>
      </c>
      <c r="B37" s="252"/>
      <c r="C37" s="252"/>
      <c r="D37" s="252"/>
      <c r="E37" s="252"/>
      <c r="F37" s="252"/>
      <c r="G37" s="252"/>
      <c r="H37" s="252"/>
      <c r="I37" s="252"/>
      <c r="J37" s="252"/>
      <c r="K37" s="252"/>
      <c r="L37" s="252"/>
      <c r="M37" s="252"/>
      <c r="N37" s="301"/>
      <c r="O37" s="302" t="s">
        <v>176</v>
      </c>
      <c r="P37" s="252"/>
      <c r="Q37" s="252"/>
      <c r="R37" s="252"/>
      <c r="S37" s="252"/>
      <c r="T37" s="252"/>
      <c r="U37" s="252"/>
      <c r="V37" s="252"/>
      <c r="W37" s="252"/>
      <c r="X37" s="252"/>
      <c r="Y37" s="252"/>
      <c r="Z37" s="252"/>
      <c r="AA37" s="252"/>
      <c r="AB37" s="253"/>
    </row>
    <row r="38" spans="1:29" x14ac:dyDescent="0.35">
      <c r="A38" s="396" t="s">
        <v>10</v>
      </c>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8"/>
    </row>
    <row r="39" spans="1:29" x14ac:dyDescent="0.35">
      <c r="A39" s="392" t="s">
        <v>52</v>
      </c>
      <c r="B39" s="393"/>
      <c r="C39" s="393"/>
      <c r="D39" s="393"/>
      <c r="E39" s="393"/>
      <c r="F39" s="393"/>
      <c r="G39" s="393"/>
      <c r="H39" s="393"/>
      <c r="I39" s="393"/>
      <c r="J39" s="393"/>
      <c r="K39" s="216" t="s">
        <v>493</v>
      </c>
      <c r="L39" s="296"/>
      <c r="M39" s="296"/>
      <c r="N39" s="296"/>
      <c r="O39" s="296"/>
      <c r="P39" s="296"/>
      <c r="Q39" s="296"/>
      <c r="R39" s="296"/>
      <c r="S39" s="296"/>
      <c r="T39" s="296"/>
      <c r="U39" s="296"/>
      <c r="V39" s="296"/>
      <c r="W39" s="296"/>
      <c r="X39" s="296"/>
      <c r="Y39" s="296"/>
      <c r="Z39" s="296"/>
      <c r="AA39" s="296"/>
      <c r="AB39" s="297"/>
      <c r="AC39" s="1"/>
    </row>
    <row r="40" spans="1:29" x14ac:dyDescent="0.35">
      <c r="A40" s="392" t="s">
        <v>120</v>
      </c>
      <c r="B40" s="393"/>
      <c r="C40" s="393"/>
      <c r="D40" s="393"/>
      <c r="E40" s="393"/>
      <c r="F40" s="393"/>
      <c r="G40" s="393"/>
      <c r="H40" s="393"/>
      <c r="I40" s="393"/>
      <c r="J40" s="393"/>
      <c r="K40" s="296" t="s">
        <v>456</v>
      </c>
      <c r="L40" s="296"/>
      <c r="M40" s="296"/>
      <c r="N40" s="296"/>
      <c r="O40" s="296"/>
      <c r="P40" s="296"/>
      <c r="Q40" s="296"/>
      <c r="R40" s="296"/>
      <c r="S40" s="296"/>
      <c r="T40" s="296"/>
      <c r="U40" s="296"/>
      <c r="V40" s="296"/>
      <c r="W40" s="296"/>
      <c r="X40" s="296"/>
      <c r="Y40" s="296"/>
      <c r="Z40" s="296"/>
      <c r="AA40" s="296"/>
      <c r="AB40" s="297"/>
      <c r="AC40" s="1"/>
    </row>
    <row r="41" spans="1:29" ht="50.5" customHeight="1" x14ac:dyDescent="0.35">
      <c r="A41" s="392" t="s">
        <v>11</v>
      </c>
      <c r="B41" s="393"/>
      <c r="C41" s="393"/>
      <c r="D41" s="393"/>
      <c r="E41" s="393"/>
      <c r="F41" s="393"/>
      <c r="G41" s="393"/>
      <c r="H41" s="393"/>
      <c r="I41" s="393"/>
      <c r="J41" s="393"/>
      <c r="K41" s="216" t="s">
        <v>494</v>
      </c>
      <c r="L41" s="216"/>
      <c r="M41" s="216"/>
      <c r="N41" s="216"/>
      <c r="O41" s="216"/>
      <c r="P41" s="216"/>
      <c r="Q41" s="216"/>
      <c r="R41" s="216"/>
      <c r="S41" s="216"/>
      <c r="T41" s="216"/>
      <c r="U41" s="216"/>
      <c r="V41" s="216"/>
      <c r="W41" s="216"/>
      <c r="X41" s="216"/>
      <c r="Y41" s="216"/>
      <c r="Z41" s="216"/>
      <c r="AA41" s="216"/>
      <c r="AB41" s="217"/>
      <c r="AC41" s="1"/>
    </row>
    <row r="42" spans="1:29" ht="15" thickBot="1" x14ac:dyDescent="0.4">
      <c r="A42" s="394" t="s">
        <v>12</v>
      </c>
      <c r="B42" s="395"/>
      <c r="C42" s="395"/>
      <c r="D42" s="395"/>
      <c r="E42" s="395"/>
      <c r="F42" s="395"/>
      <c r="G42" s="395"/>
      <c r="H42" s="395"/>
      <c r="I42" s="395"/>
      <c r="J42" s="395"/>
      <c r="K42" s="298" t="s">
        <v>177</v>
      </c>
      <c r="L42" s="298"/>
      <c r="M42" s="298"/>
      <c r="N42" s="298"/>
      <c r="O42" s="298"/>
      <c r="P42" s="298"/>
      <c r="Q42" s="298"/>
      <c r="R42" s="298"/>
      <c r="S42" s="298"/>
      <c r="T42" s="298"/>
      <c r="U42" s="298"/>
      <c r="V42" s="298"/>
      <c r="W42" s="298"/>
      <c r="X42" s="298"/>
      <c r="Y42" s="298"/>
      <c r="Z42" s="298"/>
      <c r="AA42" s="298"/>
      <c r="AB42" s="299"/>
      <c r="AC42" s="1"/>
    </row>
  </sheetData>
  <mergeCells count="75">
    <mergeCell ref="A14:N14"/>
    <mergeCell ref="O14:AB14"/>
    <mergeCell ref="A1:E1"/>
    <mergeCell ref="F1:W1"/>
    <mergeCell ref="X1:AB1"/>
    <mergeCell ref="A2:AB2"/>
    <mergeCell ref="A4:W5"/>
    <mergeCell ref="Y4:Z5"/>
    <mergeCell ref="AA4:AB5"/>
    <mergeCell ref="A7:AB7"/>
    <mergeCell ref="A8:AB8"/>
    <mergeCell ref="A9:AB9"/>
    <mergeCell ref="A10:AB12"/>
    <mergeCell ref="A13:AB13"/>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2"/>
    <mergeCell ref="O23:AB26"/>
    <mergeCell ref="A25:N25"/>
    <mergeCell ref="A26:N26"/>
    <mergeCell ref="A23:N24"/>
    <mergeCell ref="A27:N27"/>
    <mergeCell ref="O27:AB27"/>
    <mergeCell ref="A28:N28"/>
    <mergeCell ref="O28:AB28"/>
    <mergeCell ref="B29:D29"/>
    <mergeCell ref="E29:M29"/>
    <mergeCell ref="P29:R29"/>
    <mergeCell ref="S29:AA29"/>
    <mergeCell ref="B30:D30"/>
    <mergeCell ref="E30:M30"/>
    <mergeCell ref="P30:R30"/>
    <mergeCell ref="S30:AA30"/>
    <mergeCell ref="B31:D31"/>
    <mergeCell ref="E31:M31"/>
    <mergeCell ref="P31:R31"/>
    <mergeCell ref="S31:AA31"/>
    <mergeCell ref="B32:D32"/>
    <mergeCell ref="E32:M32"/>
    <mergeCell ref="P32:R32"/>
    <mergeCell ref="S32:AA32"/>
    <mergeCell ref="B33:D33"/>
    <mergeCell ref="E33:M33"/>
    <mergeCell ref="P33:R33"/>
    <mergeCell ref="S33:AA33"/>
    <mergeCell ref="B34:D34"/>
    <mergeCell ref="E34:M34"/>
    <mergeCell ref="P34:R34"/>
    <mergeCell ref="S34:AA34"/>
    <mergeCell ref="A36:N36"/>
    <mergeCell ref="O36:AB36"/>
    <mergeCell ref="A41:J41"/>
    <mergeCell ref="K41:AB41"/>
    <mergeCell ref="A42:J42"/>
    <mergeCell ref="K42:AB42"/>
    <mergeCell ref="A37:N37"/>
    <mergeCell ref="O37:AB37"/>
    <mergeCell ref="A38:AB38"/>
    <mergeCell ref="A39:J39"/>
    <mergeCell ref="K39:AB39"/>
    <mergeCell ref="A40:J40"/>
    <mergeCell ref="K40:AB40"/>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6" max="2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45">
    <tabColor rgb="FF7030A0"/>
  </sheetPr>
  <dimension ref="A1:AR41"/>
  <sheetViews>
    <sheetView view="pageBreakPreview" topLeftCell="A14" zoomScaleNormal="100" zoomScaleSheetLayoutView="100" workbookViewId="0">
      <selection activeCell="K40" sqref="K40:AB40"/>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33" t="str">
        <f ca="1">VLOOKUP(AC2,Sommaire!B4:C96,2,"faux")</f>
        <v>AXE E : Agriculture, alimentation</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5"/>
      <c r="AC2" s="76" t="str">
        <f ca="1">MID(AA4,1,1)</f>
        <v>E</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Développer les circuits courts, les produits de saison et l’agriculture raisonnée</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E.1</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421" t="s">
        <v>6</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3"/>
    </row>
    <row r="8" spans="1:29" ht="148.25" customHeight="1" x14ac:dyDescent="0.35">
      <c r="A8" s="300" t="s">
        <v>384</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421" t="s">
        <v>53</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3"/>
    </row>
    <row r="10" spans="1:29" ht="31.5" customHeight="1" x14ac:dyDescent="0.35">
      <c r="A10" s="337" t="s">
        <v>495</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36"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421" t="s">
        <v>1</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3"/>
    </row>
    <row r="13" spans="1:29" x14ac:dyDescent="0.35">
      <c r="A13" s="430" t="s">
        <v>48</v>
      </c>
      <c r="B13" s="431"/>
      <c r="C13" s="431"/>
      <c r="D13" s="431"/>
      <c r="E13" s="431"/>
      <c r="F13" s="431"/>
      <c r="G13" s="431"/>
      <c r="H13" s="431"/>
      <c r="I13" s="431"/>
      <c r="J13" s="431"/>
      <c r="K13" s="431"/>
      <c r="L13" s="431"/>
      <c r="M13" s="431"/>
      <c r="N13" s="431"/>
      <c r="O13" s="431" t="s">
        <v>49</v>
      </c>
      <c r="P13" s="431"/>
      <c r="Q13" s="431"/>
      <c r="R13" s="431"/>
      <c r="S13" s="431"/>
      <c r="T13" s="431"/>
      <c r="U13" s="431"/>
      <c r="V13" s="431"/>
      <c r="W13" s="431"/>
      <c r="X13" s="431"/>
      <c r="Y13" s="431"/>
      <c r="Z13" s="431"/>
      <c r="AA13" s="431"/>
      <c r="AB13" s="432"/>
    </row>
    <row r="14" spans="1:29" s="3" customFormat="1" x14ac:dyDescent="0.35">
      <c r="A14" s="271" t="s">
        <v>217</v>
      </c>
      <c r="B14" s="272"/>
      <c r="C14" s="272"/>
      <c r="D14" s="272"/>
      <c r="E14" s="272"/>
      <c r="F14" s="272"/>
      <c r="G14" s="272"/>
      <c r="H14" s="272"/>
      <c r="I14" s="272"/>
      <c r="J14" s="272"/>
      <c r="K14" s="272"/>
      <c r="L14" s="272"/>
      <c r="M14" s="272"/>
      <c r="N14" s="273"/>
      <c r="O14" s="274" t="s">
        <v>217</v>
      </c>
      <c r="P14" s="272"/>
      <c r="Q14" s="272"/>
      <c r="R14" s="272"/>
      <c r="S14" s="272"/>
      <c r="T14" s="272"/>
      <c r="U14" s="272"/>
      <c r="V14" s="272"/>
      <c r="W14" s="272"/>
      <c r="X14" s="272"/>
      <c r="Y14" s="272"/>
      <c r="Z14" s="272"/>
      <c r="AA14" s="272"/>
      <c r="AB14" s="275"/>
    </row>
    <row r="15" spans="1:29" x14ac:dyDescent="0.35">
      <c r="A15" s="430" t="s">
        <v>191</v>
      </c>
      <c r="B15" s="431"/>
      <c r="C15" s="431"/>
      <c r="D15" s="431"/>
      <c r="E15" s="431"/>
      <c r="F15" s="431"/>
      <c r="G15" s="431"/>
      <c r="H15" s="431"/>
      <c r="I15" s="431"/>
      <c r="J15" s="431"/>
      <c r="K15" s="431"/>
      <c r="L15" s="431"/>
      <c r="M15" s="431"/>
      <c r="N15" s="431"/>
      <c r="O15" s="431" t="s">
        <v>64</v>
      </c>
      <c r="P15" s="431"/>
      <c r="Q15" s="431"/>
      <c r="R15" s="431"/>
      <c r="S15" s="431"/>
      <c r="T15" s="431"/>
      <c r="U15" s="431"/>
      <c r="V15" s="431"/>
      <c r="W15" s="431"/>
      <c r="X15" s="431"/>
      <c r="Y15" s="431"/>
      <c r="Z15" s="431"/>
      <c r="AA15" s="431"/>
      <c r="AB15" s="432"/>
    </row>
    <row r="16" spans="1:29" x14ac:dyDescent="0.35">
      <c r="A16" s="254" t="s">
        <v>220</v>
      </c>
      <c r="B16" s="255"/>
      <c r="C16" s="255"/>
      <c r="D16" s="255"/>
      <c r="E16" s="255"/>
      <c r="F16" s="255"/>
      <c r="G16" s="255"/>
      <c r="H16" s="255"/>
      <c r="I16" s="255"/>
      <c r="J16" s="255"/>
      <c r="K16" s="255"/>
      <c r="L16" s="255"/>
      <c r="M16" s="255"/>
      <c r="N16" s="255"/>
      <c r="O16" s="255" t="s">
        <v>221</v>
      </c>
      <c r="P16" s="255"/>
      <c r="Q16" s="255"/>
      <c r="R16" s="255"/>
      <c r="S16" s="255"/>
      <c r="T16" s="255"/>
      <c r="U16" s="255"/>
      <c r="V16" s="255"/>
      <c r="W16" s="255"/>
      <c r="X16" s="255"/>
      <c r="Y16" s="255"/>
      <c r="Z16" s="255"/>
      <c r="AA16" s="255"/>
      <c r="AB16" s="277"/>
    </row>
    <row r="17" spans="1:44" x14ac:dyDescent="0.35">
      <c r="A17" s="430" t="s">
        <v>63</v>
      </c>
      <c r="B17" s="431"/>
      <c r="C17" s="431"/>
      <c r="D17" s="431"/>
      <c r="E17" s="431"/>
      <c r="F17" s="431"/>
      <c r="G17" s="431"/>
      <c r="H17" s="431"/>
      <c r="I17" s="431"/>
      <c r="J17" s="431"/>
      <c r="K17" s="431"/>
      <c r="L17" s="431"/>
      <c r="M17" s="431"/>
      <c r="N17" s="431"/>
      <c r="O17" s="431" t="s">
        <v>144</v>
      </c>
      <c r="P17" s="431"/>
      <c r="Q17" s="431"/>
      <c r="R17" s="431"/>
      <c r="S17" s="431"/>
      <c r="T17" s="431"/>
      <c r="U17" s="431"/>
      <c r="V17" s="431"/>
      <c r="W17" s="431"/>
      <c r="X17" s="431"/>
      <c r="Y17" s="431"/>
      <c r="Z17" s="431"/>
      <c r="AA17" s="431"/>
      <c r="AB17" s="432"/>
    </row>
    <row r="18" spans="1:44" x14ac:dyDescent="0.35">
      <c r="A18" s="270" t="s">
        <v>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430" t="s">
        <v>229</v>
      </c>
      <c r="B19" s="431"/>
      <c r="C19" s="431"/>
      <c r="D19" s="431"/>
      <c r="E19" s="431"/>
      <c r="F19" s="431"/>
      <c r="G19" s="431"/>
      <c r="H19" s="431"/>
      <c r="I19" s="431"/>
      <c r="J19" s="431"/>
      <c r="K19" s="431"/>
      <c r="L19" s="431"/>
      <c r="M19" s="431"/>
      <c r="N19" s="431"/>
      <c r="O19" s="431" t="s">
        <v>143</v>
      </c>
      <c r="P19" s="431"/>
      <c r="Q19" s="431"/>
      <c r="R19" s="431"/>
      <c r="S19" s="431"/>
      <c r="T19" s="431"/>
      <c r="U19" s="431"/>
      <c r="V19" s="431"/>
      <c r="W19" s="431"/>
      <c r="X19" s="431"/>
      <c r="Y19" s="431"/>
      <c r="Z19" s="431"/>
      <c r="AA19" s="431"/>
      <c r="AB19" s="432"/>
    </row>
    <row r="20" spans="1:44" ht="48" customHeight="1" x14ac:dyDescent="0.35">
      <c r="A20" s="254" t="s">
        <v>192</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421" t="s">
        <v>2</v>
      </c>
      <c r="B21" s="422"/>
      <c r="C21" s="422"/>
      <c r="D21" s="422"/>
      <c r="E21" s="422"/>
      <c r="F21" s="422"/>
      <c r="G21" s="422"/>
      <c r="H21" s="422"/>
      <c r="I21" s="422"/>
      <c r="J21" s="422"/>
      <c r="K21" s="422"/>
      <c r="L21" s="422"/>
      <c r="M21" s="422"/>
      <c r="N21" s="429"/>
      <c r="O21" s="422" t="s">
        <v>50</v>
      </c>
      <c r="P21" s="422"/>
      <c r="Q21" s="422"/>
      <c r="R21" s="422"/>
      <c r="S21" s="422"/>
      <c r="T21" s="422"/>
      <c r="U21" s="422"/>
      <c r="V21" s="422"/>
      <c r="W21" s="422"/>
      <c r="X21" s="422"/>
      <c r="Y21" s="422"/>
      <c r="Z21" s="422"/>
      <c r="AA21" s="422"/>
      <c r="AB21" s="423"/>
    </row>
    <row r="22" spans="1:44" x14ac:dyDescent="0.35">
      <c r="A22" s="258" t="s">
        <v>222</v>
      </c>
      <c r="B22" s="249"/>
      <c r="C22" s="249"/>
      <c r="D22" s="249"/>
      <c r="E22" s="249"/>
      <c r="F22" s="249"/>
      <c r="G22" s="249"/>
      <c r="H22" s="249"/>
      <c r="I22" s="249"/>
      <c r="J22" s="249"/>
      <c r="K22" s="249"/>
      <c r="L22" s="249"/>
      <c r="M22" s="249"/>
      <c r="N22" s="250"/>
      <c r="O22" s="230" t="s">
        <v>185</v>
      </c>
      <c r="P22" s="228"/>
      <c r="Q22" s="228"/>
      <c r="R22" s="228"/>
      <c r="S22" s="228"/>
      <c r="T22" s="228"/>
      <c r="U22" s="228"/>
      <c r="V22" s="228"/>
      <c r="W22" s="228"/>
      <c r="X22" s="228"/>
      <c r="Y22" s="228"/>
      <c r="Z22" s="228"/>
      <c r="AA22" s="228"/>
      <c r="AB22" s="231"/>
      <c r="AR22" s="92"/>
    </row>
    <row r="23" spans="1:44" x14ac:dyDescent="0.35">
      <c r="A23" s="258" t="s">
        <v>223</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224</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413"/>
      <c r="B25" s="382"/>
      <c r="C25" s="382"/>
      <c r="D25" s="382"/>
      <c r="E25" s="382"/>
      <c r="F25" s="382"/>
      <c r="G25" s="382"/>
      <c r="H25" s="382"/>
      <c r="I25" s="382"/>
      <c r="J25" s="382"/>
      <c r="K25" s="382"/>
      <c r="L25" s="382"/>
      <c r="M25" s="382"/>
      <c r="N25" s="383"/>
      <c r="O25" s="261"/>
      <c r="P25" s="262"/>
      <c r="Q25" s="262"/>
      <c r="R25" s="262"/>
      <c r="S25" s="262"/>
      <c r="T25" s="262"/>
      <c r="U25" s="262"/>
      <c r="V25" s="262"/>
      <c r="W25" s="262"/>
      <c r="X25" s="262"/>
      <c r="Y25" s="262"/>
      <c r="Z25" s="262"/>
      <c r="AA25" s="262"/>
      <c r="AB25" s="263"/>
    </row>
    <row r="26" spans="1:44" x14ac:dyDescent="0.35">
      <c r="A26" s="424" t="s">
        <v>3</v>
      </c>
      <c r="B26" s="425"/>
      <c r="C26" s="425"/>
      <c r="D26" s="425"/>
      <c r="E26" s="425"/>
      <c r="F26" s="425"/>
      <c r="G26" s="425"/>
      <c r="H26" s="425"/>
      <c r="I26" s="425"/>
      <c r="J26" s="425"/>
      <c r="K26" s="425"/>
      <c r="L26" s="425"/>
      <c r="M26" s="425"/>
      <c r="N26" s="426"/>
      <c r="O26" s="427" t="s">
        <v>4</v>
      </c>
      <c r="P26" s="425"/>
      <c r="Q26" s="425"/>
      <c r="R26" s="425"/>
      <c r="S26" s="425"/>
      <c r="T26" s="425"/>
      <c r="U26" s="425"/>
      <c r="V26" s="425"/>
      <c r="W26" s="425"/>
      <c r="X26" s="425"/>
      <c r="Y26" s="425"/>
      <c r="Z26" s="425"/>
      <c r="AA26" s="425"/>
      <c r="AB26" s="428"/>
    </row>
    <row r="27" spans="1:44" s="3" customFormat="1" x14ac:dyDescent="0.35">
      <c r="A27" s="315" t="s">
        <v>184</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12" t="s">
        <v>130</v>
      </c>
      <c r="C28" s="313"/>
      <c r="D28" s="314"/>
      <c r="E28" s="306"/>
      <c r="F28" s="307"/>
      <c r="G28" s="307"/>
      <c r="H28" s="307"/>
      <c r="I28" s="307"/>
      <c r="J28" s="307"/>
      <c r="K28" s="307"/>
      <c r="L28" s="307"/>
      <c r="M28" s="308"/>
      <c r="N28" s="109"/>
      <c r="O28" s="225"/>
      <c r="P28" s="312" t="s">
        <v>130</v>
      </c>
      <c r="Q28" s="313"/>
      <c r="R28" s="314"/>
      <c r="S28" s="306"/>
      <c r="T28" s="307"/>
      <c r="U28" s="307"/>
      <c r="V28" s="307"/>
      <c r="W28" s="307"/>
      <c r="X28" s="307"/>
      <c r="Y28" s="307"/>
      <c r="Z28" s="307"/>
      <c r="AA28" s="308"/>
      <c r="AB28" s="222"/>
    </row>
    <row r="29" spans="1:44" s="3" customFormat="1" x14ac:dyDescent="0.35">
      <c r="A29" s="105"/>
      <c r="B29" s="312" t="s">
        <v>131</v>
      </c>
      <c r="C29" s="313"/>
      <c r="D29" s="314"/>
      <c r="E29" s="306"/>
      <c r="F29" s="307"/>
      <c r="G29" s="307"/>
      <c r="H29" s="307"/>
      <c r="I29" s="307"/>
      <c r="J29" s="307"/>
      <c r="K29" s="307"/>
      <c r="L29" s="307"/>
      <c r="M29" s="308"/>
      <c r="N29" s="109"/>
      <c r="O29" s="225"/>
      <c r="P29" s="312" t="s">
        <v>131</v>
      </c>
      <c r="Q29" s="313"/>
      <c r="R29" s="314"/>
      <c r="S29" s="306"/>
      <c r="T29" s="307"/>
      <c r="U29" s="307"/>
      <c r="V29" s="307"/>
      <c r="W29" s="307"/>
      <c r="X29" s="307"/>
      <c r="Y29" s="307"/>
      <c r="Z29" s="307"/>
      <c r="AA29" s="308"/>
      <c r="AB29" s="222"/>
    </row>
    <row r="30" spans="1:44" s="3" customFormat="1" x14ac:dyDescent="0.35">
      <c r="A30" s="105"/>
      <c r="B30" s="312" t="s">
        <v>132</v>
      </c>
      <c r="C30" s="313"/>
      <c r="D30" s="314"/>
      <c r="E30" s="306"/>
      <c r="F30" s="307"/>
      <c r="G30" s="307"/>
      <c r="H30" s="307"/>
      <c r="I30" s="307"/>
      <c r="J30" s="307"/>
      <c r="K30" s="307"/>
      <c r="L30" s="307"/>
      <c r="M30" s="308"/>
      <c r="N30" s="109"/>
      <c r="O30" s="225"/>
      <c r="P30" s="312" t="s">
        <v>132</v>
      </c>
      <c r="Q30" s="313"/>
      <c r="R30" s="314"/>
      <c r="S30" s="306"/>
      <c r="T30" s="307"/>
      <c r="U30" s="307"/>
      <c r="V30" s="307"/>
      <c r="W30" s="307"/>
      <c r="X30" s="307"/>
      <c r="Y30" s="307"/>
      <c r="Z30" s="307"/>
      <c r="AA30" s="308"/>
      <c r="AB30" s="222"/>
    </row>
    <row r="31" spans="1:44" s="3" customFormat="1" x14ac:dyDescent="0.35">
      <c r="A31" s="105"/>
      <c r="B31" s="312" t="s">
        <v>133</v>
      </c>
      <c r="C31" s="313"/>
      <c r="D31" s="314"/>
      <c r="E31" s="306"/>
      <c r="F31" s="307"/>
      <c r="G31" s="307"/>
      <c r="H31" s="307"/>
      <c r="I31" s="307"/>
      <c r="J31" s="307"/>
      <c r="K31" s="307"/>
      <c r="L31" s="307"/>
      <c r="M31" s="308"/>
      <c r="N31" s="109"/>
      <c r="O31" s="225"/>
      <c r="P31" s="312" t="s">
        <v>133</v>
      </c>
      <c r="Q31" s="313"/>
      <c r="R31" s="314"/>
      <c r="S31" s="306"/>
      <c r="T31" s="307"/>
      <c r="U31" s="307"/>
      <c r="V31" s="307"/>
      <c r="W31" s="307"/>
      <c r="X31" s="307"/>
      <c r="Y31" s="307"/>
      <c r="Z31" s="307"/>
      <c r="AA31" s="308"/>
      <c r="AB31" s="222"/>
    </row>
    <row r="32" spans="1:44" s="3" customFormat="1" x14ac:dyDescent="0.35">
      <c r="A32" s="105"/>
      <c r="B32" s="312" t="s">
        <v>134</v>
      </c>
      <c r="C32" s="313"/>
      <c r="D32" s="314"/>
      <c r="E32" s="306"/>
      <c r="F32" s="307"/>
      <c r="G32" s="307"/>
      <c r="H32" s="307"/>
      <c r="I32" s="307"/>
      <c r="J32" s="307"/>
      <c r="K32" s="307"/>
      <c r="L32" s="307"/>
      <c r="M32" s="308"/>
      <c r="N32" s="109"/>
      <c r="O32" s="225"/>
      <c r="P32" s="312" t="s">
        <v>134</v>
      </c>
      <c r="Q32" s="313"/>
      <c r="R32" s="314"/>
      <c r="S32" s="306"/>
      <c r="T32" s="307"/>
      <c r="U32" s="307"/>
      <c r="V32" s="307"/>
      <c r="W32" s="307"/>
      <c r="X32" s="307"/>
      <c r="Y32" s="307"/>
      <c r="Z32" s="307"/>
      <c r="AA32" s="308"/>
      <c r="AB32" s="222"/>
    </row>
    <row r="33" spans="1:30" s="3" customFormat="1" x14ac:dyDescent="0.35">
      <c r="A33" s="105"/>
      <c r="B33" s="303" t="s">
        <v>135</v>
      </c>
      <c r="C33" s="304"/>
      <c r="D33" s="305"/>
      <c r="E33" s="306"/>
      <c r="F33" s="307"/>
      <c r="G33" s="307"/>
      <c r="H33" s="307"/>
      <c r="I33" s="307"/>
      <c r="J33" s="307"/>
      <c r="K33" s="307"/>
      <c r="L33" s="307"/>
      <c r="M33" s="308"/>
      <c r="N33" s="109"/>
      <c r="O33" s="225"/>
      <c r="P33" s="303" t="s">
        <v>135</v>
      </c>
      <c r="Q33" s="304"/>
      <c r="R33" s="305"/>
      <c r="S33" s="306"/>
      <c r="T33" s="307"/>
      <c r="U33" s="307"/>
      <c r="V33" s="307"/>
      <c r="W33" s="307"/>
      <c r="X33" s="307"/>
      <c r="Y33" s="307"/>
      <c r="Z33" s="307"/>
      <c r="AA33" s="308"/>
      <c r="AB33" s="222"/>
    </row>
    <row r="34" spans="1:30"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30" x14ac:dyDescent="0.35">
      <c r="A35" s="421" t="s">
        <v>51</v>
      </c>
      <c r="B35" s="422"/>
      <c r="C35" s="422"/>
      <c r="D35" s="422"/>
      <c r="E35" s="422"/>
      <c r="F35" s="422"/>
      <c r="G35" s="422"/>
      <c r="H35" s="422"/>
      <c r="I35" s="422"/>
      <c r="J35" s="422"/>
      <c r="K35" s="422"/>
      <c r="L35" s="422"/>
      <c r="M35" s="422"/>
      <c r="N35" s="422"/>
      <c r="O35" s="422" t="s">
        <v>5</v>
      </c>
      <c r="P35" s="422"/>
      <c r="Q35" s="422"/>
      <c r="R35" s="422"/>
      <c r="S35" s="422"/>
      <c r="T35" s="422"/>
      <c r="U35" s="422"/>
      <c r="V35" s="422"/>
      <c r="W35" s="422"/>
      <c r="X35" s="422"/>
      <c r="Y35" s="422"/>
      <c r="Z35" s="422"/>
      <c r="AA35" s="422"/>
      <c r="AB35" s="423"/>
    </row>
    <row r="36" spans="1:30" ht="147" customHeight="1" x14ac:dyDescent="0.35">
      <c r="A36" s="300" t="s">
        <v>415</v>
      </c>
      <c r="B36" s="252"/>
      <c r="C36" s="252"/>
      <c r="D36" s="252"/>
      <c r="E36" s="252"/>
      <c r="F36" s="252"/>
      <c r="G36" s="252"/>
      <c r="H36" s="252"/>
      <c r="I36" s="252"/>
      <c r="J36" s="252"/>
      <c r="K36" s="252"/>
      <c r="L36" s="252"/>
      <c r="M36" s="252"/>
      <c r="N36" s="301"/>
      <c r="O36" s="420" t="s">
        <v>416</v>
      </c>
      <c r="P36" s="252"/>
      <c r="Q36" s="252"/>
      <c r="R36" s="252"/>
      <c r="S36" s="252"/>
      <c r="T36" s="252"/>
      <c r="U36" s="252"/>
      <c r="V36" s="252"/>
      <c r="W36" s="252"/>
      <c r="X36" s="252"/>
      <c r="Y36" s="252"/>
      <c r="Z36" s="252"/>
      <c r="AA36" s="252"/>
      <c r="AB36" s="253"/>
      <c r="AD36" t="s">
        <v>385</v>
      </c>
    </row>
    <row r="37" spans="1:30" x14ac:dyDescent="0.35">
      <c r="A37" s="421" t="s">
        <v>10</v>
      </c>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3"/>
    </row>
    <row r="38" spans="1:30" x14ac:dyDescent="0.35">
      <c r="A38" s="414" t="s">
        <v>52</v>
      </c>
      <c r="B38" s="415"/>
      <c r="C38" s="415"/>
      <c r="D38" s="415"/>
      <c r="E38" s="415"/>
      <c r="F38" s="415"/>
      <c r="G38" s="415"/>
      <c r="H38" s="415"/>
      <c r="I38" s="415"/>
      <c r="J38" s="415"/>
      <c r="K38" s="216" t="s">
        <v>457</v>
      </c>
      <c r="L38" s="296"/>
      <c r="M38" s="296"/>
      <c r="N38" s="296"/>
      <c r="O38" s="296"/>
      <c r="P38" s="296"/>
      <c r="Q38" s="296"/>
      <c r="R38" s="296"/>
      <c r="S38" s="296"/>
      <c r="T38" s="296"/>
      <c r="U38" s="296"/>
      <c r="V38" s="296"/>
      <c r="W38" s="296"/>
      <c r="X38" s="296"/>
      <c r="Y38" s="296"/>
      <c r="Z38" s="296"/>
      <c r="AA38" s="296"/>
      <c r="AB38" s="297"/>
      <c r="AC38" s="1"/>
    </row>
    <row r="39" spans="1:30" x14ac:dyDescent="0.35">
      <c r="A39" s="414" t="s">
        <v>120</v>
      </c>
      <c r="B39" s="415"/>
      <c r="C39" s="415"/>
      <c r="D39" s="415"/>
      <c r="E39" s="415"/>
      <c r="F39" s="415"/>
      <c r="G39" s="415"/>
      <c r="H39" s="415"/>
      <c r="I39" s="415"/>
      <c r="J39" s="415"/>
      <c r="K39" s="296" t="s">
        <v>456</v>
      </c>
      <c r="L39" s="296"/>
      <c r="M39" s="296"/>
      <c r="N39" s="296"/>
      <c r="O39" s="296"/>
      <c r="P39" s="296"/>
      <c r="Q39" s="296"/>
      <c r="R39" s="296"/>
      <c r="S39" s="296"/>
      <c r="T39" s="296"/>
      <c r="U39" s="296"/>
      <c r="V39" s="296"/>
      <c r="W39" s="296"/>
      <c r="X39" s="296"/>
      <c r="Y39" s="296"/>
      <c r="Z39" s="296"/>
      <c r="AA39" s="296"/>
      <c r="AB39" s="297"/>
      <c r="AC39" s="1"/>
    </row>
    <row r="40" spans="1:30" ht="29.5" customHeight="1" x14ac:dyDescent="0.35">
      <c r="A40" s="414" t="s">
        <v>11</v>
      </c>
      <c r="B40" s="415"/>
      <c r="C40" s="415"/>
      <c r="D40" s="415"/>
      <c r="E40" s="415"/>
      <c r="F40" s="415"/>
      <c r="G40" s="415"/>
      <c r="H40" s="415"/>
      <c r="I40" s="415"/>
      <c r="J40" s="415"/>
      <c r="K40" s="216" t="s">
        <v>533</v>
      </c>
      <c r="L40" s="216"/>
      <c r="M40" s="216"/>
      <c r="N40" s="216"/>
      <c r="O40" s="216"/>
      <c r="P40" s="216"/>
      <c r="Q40" s="216"/>
      <c r="R40" s="216"/>
      <c r="S40" s="216"/>
      <c r="T40" s="216"/>
      <c r="U40" s="216"/>
      <c r="V40" s="216"/>
      <c r="W40" s="216"/>
      <c r="X40" s="216"/>
      <c r="Y40" s="216"/>
      <c r="Z40" s="216"/>
      <c r="AA40" s="216"/>
      <c r="AB40" s="217"/>
      <c r="AC40" s="1"/>
    </row>
    <row r="41" spans="1:30" ht="15" thickBot="1" x14ac:dyDescent="0.4">
      <c r="A41" s="416" t="s">
        <v>12</v>
      </c>
      <c r="B41" s="417"/>
      <c r="C41" s="417"/>
      <c r="D41" s="417"/>
      <c r="E41" s="417"/>
      <c r="F41" s="417"/>
      <c r="G41" s="417"/>
      <c r="H41" s="417"/>
      <c r="I41" s="417"/>
      <c r="J41" s="417"/>
      <c r="K41" s="418"/>
      <c r="L41" s="418"/>
      <c r="M41" s="418"/>
      <c r="N41" s="418"/>
      <c r="O41" s="418"/>
      <c r="P41" s="418"/>
      <c r="Q41" s="418"/>
      <c r="R41" s="418"/>
      <c r="S41" s="418"/>
      <c r="T41" s="418"/>
      <c r="U41" s="418"/>
      <c r="V41" s="418"/>
      <c r="W41" s="418"/>
      <c r="X41" s="418"/>
      <c r="Y41" s="418"/>
      <c r="Z41" s="418"/>
      <c r="AA41" s="418"/>
      <c r="AB41" s="419"/>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R41"/>
  <sheetViews>
    <sheetView view="pageBreakPreview" topLeftCell="A34" zoomScaleNormal="100" zoomScaleSheetLayoutView="100" workbookViewId="0">
      <selection activeCell="K40" sqref="K40:AB40"/>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33" t="str">
        <f ca="1">VLOOKUP(AC2,Sommaire!B4:C96,2,"faux")</f>
        <v>AXE E : Agriculture, alimentation</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5"/>
      <c r="AC2" s="76" t="str">
        <f ca="1">MID(AA4,1,1)</f>
        <v>E</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Favoriser l'installation de nouvelles exploitations agricoles</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E.2</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421" t="s">
        <v>6</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3"/>
    </row>
    <row r="8" spans="1:29" ht="64.75" customHeight="1" x14ac:dyDescent="0.35">
      <c r="A8" s="227" t="s">
        <v>386</v>
      </c>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4"/>
    </row>
    <row r="9" spans="1:29" x14ac:dyDescent="0.35">
      <c r="A9" s="421" t="s">
        <v>53</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3"/>
    </row>
    <row r="10" spans="1:29" ht="60" customHeight="1" x14ac:dyDescent="0.35">
      <c r="A10" s="294" t="s">
        <v>496</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1"/>
    </row>
    <row r="11" spans="1:29" ht="56" customHeight="1" x14ac:dyDescent="0.35">
      <c r="A11" s="29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1"/>
    </row>
    <row r="12" spans="1:29" x14ac:dyDescent="0.35">
      <c r="A12" s="421" t="s">
        <v>1</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3"/>
    </row>
    <row r="13" spans="1:29" x14ac:dyDescent="0.35">
      <c r="A13" s="430" t="s">
        <v>48</v>
      </c>
      <c r="B13" s="431"/>
      <c r="C13" s="431"/>
      <c r="D13" s="431"/>
      <c r="E13" s="431"/>
      <c r="F13" s="431"/>
      <c r="G13" s="431"/>
      <c r="H13" s="431"/>
      <c r="I13" s="431"/>
      <c r="J13" s="431"/>
      <c r="K13" s="431"/>
      <c r="L13" s="431"/>
      <c r="M13" s="431"/>
      <c r="N13" s="431"/>
      <c r="O13" s="431" t="s">
        <v>49</v>
      </c>
      <c r="P13" s="431"/>
      <c r="Q13" s="431"/>
      <c r="R13" s="431"/>
      <c r="S13" s="431"/>
      <c r="T13" s="431"/>
      <c r="U13" s="431"/>
      <c r="V13" s="431"/>
      <c r="W13" s="431"/>
      <c r="X13" s="431"/>
      <c r="Y13" s="431"/>
      <c r="Z13" s="431"/>
      <c r="AA13" s="431"/>
      <c r="AB13" s="432"/>
    </row>
    <row r="14" spans="1:29" s="3" customFormat="1" x14ac:dyDescent="0.35">
      <c r="A14" s="271" t="s">
        <v>233</v>
      </c>
      <c r="B14" s="272"/>
      <c r="C14" s="272"/>
      <c r="D14" s="272"/>
      <c r="E14" s="272"/>
      <c r="F14" s="272"/>
      <c r="G14" s="272"/>
      <c r="H14" s="272"/>
      <c r="I14" s="272"/>
      <c r="J14" s="272"/>
      <c r="K14" s="272"/>
      <c r="L14" s="272"/>
      <c r="M14" s="272"/>
      <c r="N14" s="273"/>
      <c r="O14" s="274" t="s">
        <v>217</v>
      </c>
      <c r="P14" s="272"/>
      <c r="Q14" s="272"/>
      <c r="R14" s="272"/>
      <c r="S14" s="272"/>
      <c r="T14" s="272"/>
      <c r="U14" s="272"/>
      <c r="V14" s="272"/>
      <c r="W14" s="272"/>
      <c r="X14" s="272"/>
      <c r="Y14" s="272"/>
      <c r="Z14" s="272"/>
      <c r="AA14" s="272"/>
      <c r="AB14" s="275"/>
    </row>
    <row r="15" spans="1:29" x14ac:dyDescent="0.35">
      <c r="A15" s="430" t="s">
        <v>67</v>
      </c>
      <c r="B15" s="431"/>
      <c r="C15" s="431"/>
      <c r="D15" s="431"/>
      <c r="E15" s="431"/>
      <c r="F15" s="431"/>
      <c r="G15" s="431"/>
      <c r="H15" s="431"/>
      <c r="I15" s="431"/>
      <c r="J15" s="431"/>
      <c r="K15" s="431"/>
      <c r="L15" s="431"/>
      <c r="M15" s="431"/>
      <c r="N15" s="431"/>
      <c r="O15" s="431" t="s">
        <v>64</v>
      </c>
      <c r="P15" s="431"/>
      <c r="Q15" s="431"/>
      <c r="R15" s="431"/>
      <c r="S15" s="431"/>
      <c r="T15" s="431"/>
      <c r="U15" s="431"/>
      <c r="V15" s="431"/>
      <c r="W15" s="431"/>
      <c r="X15" s="431"/>
      <c r="Y15" s="431"/>
      <c r="Z15" s="431"/>
      <c r="AA15" s="431"/>
      <c r="AB15" s="432"/>
    </row>
    <row r="16" spans="1:29" x14ac:dyDescent="0.35">
      <c r="A16" s="254" t="s">
        <v>234</v>
      </c>
      <c r="B16" s="255"/>
      <c r="C16" s="255"/>
      <c r="D16" s="255"/>
      <c r="E16" s="255"/>
      <c r="F16" s="255"/>
      <c r="G16" s="255"/>
      <c r="H16" s="255"/>
      <c r="I16" s="255"/>
      <c r="J16" s="255"/>
      <c r="K16" s="255"/>
      <c r="L16" s="255"/>
      <c r="M16" s="255"/>
      <c r="N16" s="255"/>
      <c r="O16" s="255" t="s">
        <v>234</v>
      </c>
      <c r="P16" s="255"/>
      <c r="Q16" s="255"/>
      <c r="R16" s="255"/>
      <c r="S16" s="255"/>
      <c r="T16" s="255"/>
      <c r="U16" s="255"/>
      <c r="V16" s="255"/>
      <c r="W16" s="255"/>
      <c r="X16" s="255"/>
      <c r="Y16" s="255"/>
      <c r="Z16" s="255"/>
      <c r="AA16" s="255"/>
      <c r="AB16" s="277"/>
    </row>
    <row r="17" spans="1:44" x14ac:dyDescent="0.35">
      <c r="A17" s="430" t="s">
        <v>63</v>
      </c>
      <c r="B17" s="431"/>
      <c r="C17" s="431"/>
      <c r="D17" s="431"/>
      <c r="E17" s="431"/>
      <c r="F17" s="431"/>
      <c r="G17" s="431"/>
      <c r="H17" s="431"/>
      <c r="I17" s="431"/>
      <c r="J17" s="431"/>
      <c r="K17" s="431"/>
      <c r="L17" s="431"/>
      <c r="M17" s="431"/>
      <c r="N17" s="431"/>
      <c r="O17" s="431" t="s">
        <v>144</v>
      </c>
      <c r="P17" s="431"/>
      <c r="Q17" s="431"/>
      <c r="R17" s="431"/>
      <c r="S17" s="431"/>
      <c r="T17" s="431"/>
      <c r="U17" s="431"/>
      <c r="V17" s="431"/>
      <c r="W17" s="431"/>
      <c r="X17" s="431"/>
      <c r="Y17" s="431"/>
      <c r="Z17" s="431"/>
      <c r="AA17" s="431"/>
      <c r="AB17" s="432"/>
    </row>
    <row r="18" spans="1:44" x14ac:dyDescent="0.35">
      <c r="A18" s="270" t="s">
        <v>248</v>
      </c>
      <c r="B18" s="255"/>
      <c r="C18" s="255"/>
      <c r="D18" s="255"/>
      <c r="E18" s="255"/>
      <c r="F18" s="255"/>
      <c r="G18" s="255"/>
      <c r="H18" s="255"/>
      <c r="I18" s="255"/>
      <c r="J18" s="255"/>
      <c r="K18" s="255"/>
      <c r="L18" s="255"/>
      <c r="M18" s="255"/>
      <c r="N18" s="255"/>
      <c r="O18" s="256" t="s">
        <v>8</v>
      </c>
      <c r="P18" s="256"/>
      <c r="Q18" s="256"/>
      <c r="R18" s="256"/>
      <c r="S18" s="256"/>
      <c r="T18" s="256"/>
      <c r="U18" s="256"/>
      <c r="V18" s="256"/>
      <c r="W18" s="256"/>
      <c r="X18" s="256"/>
      <c r="Y18" s="256"/>
      <c r="Z18" s="256"/>
      <c r="AA18" s="256"/>
      <c r="AB18" s="257"/>
    </row>
    <row r="19" spans="1:44" x14ac:dyDescent="0.35">
      <c r="A19" s="430" t="s">
        <v>229</v>
      </c>
      <c r="B19" s="431"/>
      <c r="C19" s="431"/>
      <c r="D19" s="431"/>
      <c r="E19" s="431"/>
      <c r="F19" s="431"/>
      <c r="G19" s="431"/>
      <c r="H19" s="431"/>
      <c r="I19" s="431"/>
      <c r="J19" s="431"/>
      <c r="K19" s="431"/>
      <c r="L19" s="431"/>
      <c r="M19" s="431"/>
      <c r="N19" s="431"/>
      <c r="O19" s="431" t="s">
        <v>143</v>
      </c>
      <c r="P19" s="431"/>
      <c r="Q19" s="431"/>
      <c r="R19" s="431"/>
      <c r="S19" s="431"/>
      <c r="T19" s="431"/>
      <c r="U19" s="431"/>
      <c r="V19" s="431"/>
      <c r="W19" s="431"/>
      <c r="X19" s="431"/>
      <c r="Y19" s="431"/>
      <c r="Z19" s="431"/>
      <c r="AA19" s="431"/>
      <c r="AB19" s="432"/>
    </row>
    <row r="20" spans="1:44" x14ac:dyDescent="0.35">
      <c r="A20" s="254" t="s">
        <v>252</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421" t="s">
        <v>2</v>
      </c>
      <c r="B21" s="422"/>
      <c r="C21" s="422"/>
      <c r="D21" s="422"/>
      <c r="E21" s="422"/>
      <c r="F21" s="422"/>
      <c r="G21" s="422"/>
      <c r="H21" s="422"/>
      <c r="I21" s="422"/>
      <c r="J21" s="422"/>
      <c r="K21" s="422"/>
      <c r="L21" s="422"/>
      <c r="M21" s="422"/>
      <c r="N21" s="429"/>
      <c r="O21" s="422" t="s">
        <v>50</v>
      </c>
      <c r="P21" s="422"/>
      <c r="Q21" s="422"/>
      <c r="R21" s="422"/>
      <c r="S21" s="422"/>
      <c r="T21" s="422"/>
      <c r="U21" s="422"/>
      <c r="V21" s="422"/>
      <c r="W21" s="422"/>
      <c r="X21" s="422"/>
      <c r="Y21" s="422"/>
      <c r="Z21" s="422"/>
      <c r="AA21" s="422"/>
      <c r="AB21" s="423"/>
    </row>
    <row r="22" spans="1:44" ht="14.5" customHeight="1" x14ac:dyDescent="0.35">
      <c r="A22" s="258" t="s">
        <v>261</v>
      </c>
      <c r="B22" s="249"/>
      <c r="C22" s="249"/>
      <c r="D22" s="249"/>
      <c r="E22" s="249"/>
      <c r="F22" s="249"/>
      <c r="G22" s="249"/>
      <c r="H22" s="249"/>
      <c r="I22" s="249"/>
      <c r="J22" s="249"/>
      <c r="K22" s="249"/>
      <c r="L22" s="249"/>
      <c r="M22" s="249"/>
      <c r="N22" s="250"/>
      <c r="O22" s="230" t="s">
        <v>242</v>
      </c>
      <c r="P22" s="228"/>
      <c r="Q22" s="228"/>
      <c r="R22" s="228"/>
      <c r="S22" s="228"/>
      <c r="T22" s="228"/>
      <c r="U22" s="228"/>
      <c r="V22" s="228"/>
      <c r="W22" s="228"/>
      <c r="X22" s="228"/>
      <c r="Y22" s="228"/>
      <c r="Z22" s="228"/>
      <c r="AA22" s="228"/>
      <c r="AB22" s="231"/>
      <c r="AR22" s="92"/>
    </row>
    <row r="23" spans="1:44" x14ac:dyDescent="0.35">
      <c r="A23" s="258" t="s">
        <v>262</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413"/>
      <c r="B24" s="382"/>
      <c r="C24" s="382"/>
      <c r="D24" s="382"/>
      <c r="E24" s="382"/>
      <c r="F24" s="382"/>
      <c r="G24" s="382"/>
      <c r="H24" s="382"/>
      <c r="I24" s="382"/>
      <c r="J24" s="382"/>
      <c r="K24" s="382"/>
      <c r="L24" s="382"/>
      <c r="M24" s="382"/>
      <c r="N24" s="383"/>
      <c r="O24" s="230"/>
      <c r="P24" s="228"/>
      <c r="Q24" s="228"/>
      <c r="R24" s="228"/>
      <c r="S24" s="228"/>
      <c r="T24" s="228"/>
      <c r="U24" s="228"/>
      <c r="V24" s="228"/>
      <c r="W24" s="228"/>
      <c r="X24" s="228"/>
      <c r="Y24" s="228"/>
      <c r="Z24" s="228"/>
      <c r="AA24" s="228"/>
      <c r="AB24" s="231"/>
    </row>
    <row r="25" spans="1:44" x14ac:dyDescent="0.35">
      <c r="A25" s="413"/>
      <c r="B25" s="382"/>
      <c r="C25" s="382"/>
      <c r="D25" s="382"/>
      <c r="E25" s="382"/>
      <c r="F25" s="382"/>
      <c r="G25" s="382"/>
      <c r="H25" s="382"/>
      <c r="I25" s="382"/>
      <c r="J25" s="382"/>
      <c r="K25" s="382"/>
      <c r="L25" s="382"/>
      <c r="M25" s="382"/>
      <c r="N25" s="383"/>
      <c r="O25" s="261"/>
      <c r="P25" s="262"/>
      <c r="Q25" s="262"/>
      <c r="R25" s="262"/>
      <c r="S25" s="262"/>
      <c r="T25" s="262"/>
      <c r="U25" s="262"/>
      <c r="V25" s="262"/>
      <c r="W25" s="262"/>
      <c r="X25" s="262"/>
      <c r="Y25" s="262"/>
      <c r="Z25" s="262"/>
      <c r="AA25" s="262"/>
      <c r="AB25" s="263"/>
    </row>
    <row r="26" spans="1:44" x14ac:dyDescent="0.35">
      <c r="A26" s="424" t="s">
        <v>3</v>
      </c>
      <c r="B26" s="425"/>
      <c r="C26" s="425"/>
      <c r="D26" s="425"/>
      <c r="E26" s="425"/>
      <c r="F26" s="425"/>
      <c r="G26" s="425"/>
      <c r="H26" s="425"/>
      <c r="I26" s="425"/>
      <c r="J26" s="425"/>
      <c r="K26" s="425"/>
      <c r="L26" s="425"/>
      <c r="M26" s="425"/>
      <c r="N26" s="426"/>
      <c r="O26" s="427" t="s">
        <v>4</v>
      </c>
      <c r="P26" s="425"/>
      <c r="Q26" s="425"/>
      <c r="R26" s="425"/>
      <c r="S26" s="425"/>
      <c r="T26" s="425"/>
      <c r="U26" s="425"/>
      <c r="V26" s="425"/>
      <c r="W26" s="425"/>
      <c r="X26" s="425"/>
      <c r="Y26" s="425"/>
      <c r="Z26" s="425"/>
      <c r="AA26" s="425"/>
      <c r="AB26" s="428"/>
    </row>
    <row r="27" spans="1:44" s="3" customFormat="1" x14ac:dyDescent="0.35">
      <c r="A27" s="315"/>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12" t="s">
        <v>130</v>
      </c>
      <c r="C28" s="313"/>
      <c r="D28" s="314"/>
      <c r="E28" s="306" t="s">
        <v>458</v>
      </c>
      <c r="F28" s="307"/>
      <c r="G28" s="307"/>
      <c r="H28" s="307"/>
      <c r="I28" s="307"/>
      <c r="J28" s="307"/>
      <c r="K28" s="307"/>
      <c r="L28" s="307"/>
      <c r="M28" s="308"/>
      <c r="N28" s="109"/>
      <c r="O28" s="225"/>
      <c r="P28" s="312" t="s">
        <v>130</v>
      </c>
      <c r="Q28" s="313"/>
      <c r="R28" s="314"/>
      <c r="S28" s="306"/>
      <c r="T28" s="307"/>
      <c r="U28" s="307"/>
      <c r="V28" s="307"/>
      <c r="W28" s="307"/>
      <c r="X28" s="307"/>
      <c r="Y28" s="307"/>
      <c r="Z28" s="307"/>
      <c r="AA28" s="308"/>
      <c r="AB28" s="222"/>
    </row>
    <row r="29" spans="1:44" s="3" customFormat="1" x14ac:dyDescent="0.35">
      <c r="A29" s="105"/>
      <c r="B29" s="312" t="s">
        <v>131</v>
      </c>
      <c r="C29" s="313"/>
      <c r="D29" s="314"/>
      <c r="E29" s="306" t="s">
        <v>459</v>
      </c>
      <c r="F29" s="307"/>
      <c r="G29" s="307"/>
      <c r="H29" s="307"/>
      <c r="I29" s="307"/>
      <c r="J29" s="307"/>
      <c r="K29" s="307"/>
      <c r="L29" s="307"/>
      <c r="M29" s="308"/>
      <c r="N29" s="109"/>
      <c r="O29" s="225"/>
      <c r="P29" s="312" t="s">
        <v>131</v>
      </c>
      <c r="Q29" s="313"/>
      <c r="R29" s="314"/>
      <c r="S29" s="306"/>
      <c r="T29" s="307"/>
      <c r="U29" s="307"/>
      <c r="V29" s="307"/>
      <c r="W29" s="307"/>
      <c r="X29" s="307"/>
      <c r="Y29" s="307"/>
      <c r="Z29" s="307"/>
      <c r="AA29" s="308"/>
      <c r="AB29" s="222"/>
    </row>
    <row r="30" spans="1:44" s="3" customFormat="1" x14ac:dyDescent="0.35">
      <c r="A30" s="105"/>
      <c r="B30" s="312" t="s">
        <v>132</v>
      </c>
      <c r="C30" s="313"/>
      <c r="D30" s="314"/>
      <c r="E30" s="306" t="s">
        <v>460</v>
      </c>
      <c r="F30" s="307"/>
      <c r="G30" s="307"/>
      <c r="H30" s="307"/>
      <c r="I30" s="307"/>
      <c r="J30" s="307"/>
      <c r="K30" s="307"/>
      <c r="L30" s="307"/>
      <c r="M30" s="308"/>
      <c r="N30" s="109"/>
      <c r="O30" s="225"/>
      <c r="P30" s="312" t="s">
        <v>132</v>
      </c>
      <c r="Q30" s="313"/>
      <c r="R30" s="314"/>
      <c r="S30" s="306"/>
      <c r="T30" s="307"/>
      <c r="U30" s="307"/>
      <c r="V30" s="307"/>
      <c r="W30" s="307"/>
      <c r="X30" s="307"/>
      <c r="Y30" s="307"/>
      <c r="Z30" s="307"/>
      <c r="AA30" s="308"/>
      <c r="AB30" s="222"/>
    </row>
    <row r="31" spans="1:44" s="3" customFormat="1" x14ac:dyDescent="0.35">
      <c r="A31" s="105"/>
      <c r="B31" s="312" t="s">
        <v>133</v>
      </c>
      <c r="C31" s="313"/>
      <c r="D31" s="314"/>
      <c r="E31" s="306" t="s">
        <v>460</v>
      </c>
      <c r="F31" s="307"/>
      <c r="G31" s="307"/>
      <c r="H31" s="307"/>
      <c r="I31" s="307"/>
      <c r="J31" s="307"/>
      <c r="K31" s="307"/>
      <c r="L31" s="307"/>
      <c r="M31" s="308"/>
      <c r="N31" s="109"/>
      <c r="O31" s="225"/>
      <c r="P31" s="312" t="s">
        <v>133</v>
      </c>
      <c r="Q31" s="313"/>
      <c r="R31" s="314"/>
      <c r="S31" s="306"/>
      <c r="T31" s="307"/>
      <c r="U31" s="307"/>
      <c r="V31" s="307"/>
      <c r="W31" s="307"/>
      <c r="X31" s="307"/>
      <c r="Y31" s="307"/>
      <c r="Z31" s="307"/>
      <c r="AA31" s="308"/>
      <c r="AB31" s="222"/>
    </row>
    <row r="32" spans="1:44" s="3" customFormat="1" x14ac:dyDescent="0.35">
      <c r="A32" s="105"/>
      <c r="B32" s="312" t="s">
        <v>134</v>
      </c>
      <c r="C32" s="313"/>
      <c r="D32" s="314"/>
      <c r="E32" s="306" t="s">
        <v>461</v>
      </c>
      <c r="F32" s="307"/>
      <c r="G32" s="307"/>
      <c r="H32" s="307"/>
      <c r="I32" s="307"/>
      <c r="J32" s="307"/>
      <c r="K32" s="307"/>
      <c r="L32" s="307"/>
      <c r="M32" s="308"/>
      <c r="N32" s="109"/>
      <c r="O32" s="225"/>
      <c r="P32" s="312" t="s">
        <v>134</v>
      </c>
      <c r="Q32" s="313"/>
      <c r="R32" s="314"/>
      <c r="S32" s="306"/>
      <c r="T32" s="307"/>
      <c r="U32" s="307"/>
      <c r="V32" s="307"/>
      <c r="W32" s="307"/>
      <c r="X32" s="307"/>
      <c r="Y32" s="307"/>
      <c r="Z32" s="307"/>
      <c r="AA32" s="308"/>
      <c r="AB32" s="222"/>
    </row>
    <row r="33" spans="1:29" s="3" customFormat="1" x14ac:dyDescent="0.35">
      <c r="A33" s="105"/>
      <c r="B33" s="303" t="s">
        <v>135</v>
      </c>
      <c r="C33" s="304"/>
      <c r="D33" s="305"/>
      <c r="E33" s="306" t="s">
        <v>461</v>
      </c>
      <c r="F33" s="307"/>
      <c r="G33" s="307"/>
      <c r="H33" s="307"/>
      <c r="I33" s="307"/>
      <c r="J33" s="307"/>
      <c r="K33" s="307"/>
      <c r="L33" s="307"/>
      <c r="M33" s="308"/>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421" t="s">
        <v>51</v>
      </c>
      <c r="B35" s="422"/>
      <c r="C35" s="422"/>
      <c r="D35" s="422"/>
      <c r="E35" s="422"/>
      <c r="F35" s="422"/>
      <c r="G35" s="422"/>
      <c r="H35" s="422"/>
      <c r="I35" s="422"/>
      <c r="J35" s="422"/>
      <c r="K35" s="422"/>
      <c r="L35" s="422"/>
      <c r="M35" s="422"/>
      <c r="N35" s="422"/>
      <c r="O35" s="422" t="s">
        <v>5</v>
      </c>
      <c r="P35" s="422"/>
      <c r="Q35" s="422"/>
      <c r="R35" s="422"/>
      <c r="S35" s="422"/>
      <c r="T35" s="422"/>
      <c r="U35" s="422"/>
      <c r="V35" s="422"/>
      <c r="W35" s="422"/>
      <c r="X35" s="422"/>
      <c r="Y35" s="422"/>
      <c r="Z35" s="422"/>
      <c r="AA35" s="422"/>
      <c r="AB35" s="423"/>
    </row>
    <row r="36" spans="1:29" ht="49" customHeight="1" x14ac:dyDescent="0.35">
      <c r="A36" s="227" t="s">
        <v>465</v>
      </c>
      <c r="B36" s="363"/>
      <c r="C36" s="363"/>
      <c r="D36" s="363"/>
      <c r="E36" s="363"/>
      <c r="F36" s="363"/>
      <c r="G36" s="363"/>
      <c r="H36" s="363"/>
      <c r="I36" s="363"/>
      <c r="J36" s="363"/>
      <c r="K36" s="363"/>
      <c r="L36" s="363"/>
      <c r="M36" s="363"/>
      <c r="N36" s="391"/>
      <c r="O36" s="230" t="s">
        <v>466</v>
      </c>
      <c r="P36" s="363"/>
      <c r="Q36" s="363"/>
      <c r="R36" s="363"/>
      <c r="S36" s="363"/>
      <c r="T36" s="363"/>
      <c r="U36" s="363"/>
      <c r="V36" s="363"/>
      <c r="W36" s="363"/>
      <c r="X36" s="363"/>
      <c r="Y36" s="363"/>
      <c r="Z36" s="363"/>
      <c r="AA36" s="363"/>
      <c r="AB36" s="364"/>
    </row>
    <row r="37" spans="1:29" x14ac:dyDescent="0.35">
      <c r="A37" s="421" t="s">
        <v>10</v>
      </c>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3"/>
    </row>
    <row r="38" spans="1:29" x14ac:dyDescent="0.35">
      <c r="A38" s="414" t="s">
        <v>52</v>
      </c>
      <c r="B38" s="415"/>
      <c r="C38" s="415"/>
      <c r="D38" s="415"/>
      <c r="E38" s="415"/>
      <c r="F38" s="415"/>
      <c r="G38" s="415"/>
      <c r="H38" s="415"/>
      <c r="I38" s="415"/>
      <c r="J38" s="415"/>
      <c r="K38" s="296" t="s">
        <v>462</v>
      </c>
      <c r="L38" s="296"/>
      <c r="M38" s="296"/>
      <c r="N38" s="296"/>
      <c r="O38" s="296"/>
      <c r="P38" s="296"/>
      <c r="Q38" s="296"/>
      <c r="R38" s="296"/>
      <c r="S38" s="296"/>
      <c r="T38" s="296"/>
      <c r="U38" s="296"/>
      <c r="V38" s="296"/>
      <c r="W38" s="296"/>
      <c r="X38" s="296"/>
      <c r="Y38" s="296"/>
      <c r="Z38" s="296"/>
      <c r="AA38" s="296"/>
      <c r="AB38" s="297"/>
      <c r="AC38" s="1"/>
    </row>
    <row r="39" spans="1:29" x14ac:dyDescent="0.35">
      <c r="A39" s="414" t="s">
        <v>120</v>
      </c>
      <c r="B39" s="415"/>
      <c r="C39" s="415"/>
      <c r="D39" s="415"/>
      <c r="E39" s="415"/>
      <c r="F39" s="415"/>
      <c r="G39" s="415"/>
      <c r="H39" s="415"/>
      <c r="I39" s="415"/>
      <c r="J39" s="415"/>
      <c r="K39" s="296" t="s">
        <v>463</v>
      </c>
      <c r="L39" s="296"/>
      <c r="M39" s="296"/>
      <c r="N39" s="296"/>
      <c r="O39" s="296"/>
      <c r="P39" s="296"/>
      <c r="Q39" s="296"/>
      <c r="R39" s="296"/>
      <c r="S39" s="296"/>
      <c r="T39" s="296"/>
      <c r="U39" s="296"/>
      <c r="V39" s="296"/>
      <c r="W39" s="296"/>
      <c r="X39" s="296"/>
      <c r="Y39" s="296"/>
      <c r="Z39" s="296"/>
      <c r="AA39" s="296"/>
      <c r="AB39" s="297"/>
      <c r="AC39" s="1"/>
    </row>
    <row r="40" spans="1:29" ht="41" customHeight="1" x14ac:dyDescent="0.35">
      <c r="A40" s="414" t="s">
        <v>11</v>
      </c>
      <c r="B40" s="415"/>
      <c r="C40" s="415"/>
      <c r="D40" s="415"/>
      <c r="E40" s="415"/>
      <c r="F40" s="415"/>
      <c r="G40" s="415"/>
      <c r="H40" s="415"/>
      <c r="I40" s="415"/>
      <c r="J40" s="415"/>
      <c r="K40" s="216" t="s">
        <v>532</v>
      </c>
      <c r="L40" s="216"/>
      <c r="M40" s="216"/>
      <c r="N40" s="216"/>
      <c r="O40" s="216"/>
      <c r="P40" s="216"/>
      <c r="Q40" s="216"/>
      <c r="R40" s="216"/>
      <c r="S40" s="216"/>
      <c r="T40" s="216"/>
      <c r="U40" s="216"/>
      <c r="V40" s="216"/>
      <c r="W40" s="216"/>
      <c r="X40" s="216"/>
      <c r="Y40" s="216"/>
      <c r="Z40" s="216"/>
      <c r="AA40" s="216"/>
      <c r="AB40" s="217"/>
      <c r="AC40" s="1"/>
    </row>
    <row r="41" spans="1:29" ht="15" thickBot="1" x14ac:dyDescent="0.4">
      <c r="A41" s="416" t="s">
        <v>12</v>
      </c>
      <c r="B41" s="417"/>
      <c r="C41" s="417"/>
      <c r="D41" s="417"/>
      <c r="E41" s="417"/>
      <c r="F41" s="417"/>
      <c r="G41" s="417"/>
      <c r="H41" s="417"/>
      <c r="I41" s="417"/>
      <c r="J41" s="417"/>
      <c r="K41" s="298" t="s">
        <v>464</v>
      </c>
      <c r="L41" s="298"/>
      <c r="M41" s="298"/>
      <c r="N41" s="298"/>
      <c r="O41" s="298"/>
      <c r="P41" s="298"/>
      <c r="Q41" s="298"/>
      <c r="R41" s="298"/>
      <c r="S41" s="298"/>
      <c r="T41" s="298"/>
      <c r="U41" s="298"/>
      <c r="V41" s="298"/>
      <c r="W41" s="298"/>
      <c r="X41" s="298"/>
      <c r="Y41" s="298"/>
      <c r="Z41" s="298"/>
      <c r="AA41" s="298"/>
      <c r="AB41" s="299"/>
      <c r="AC41" s="1"/>
    </row>
  </sheetData>
  <mergeCells count="79">
    <mergeCell ref="A40:J40"/>
    <mergeCell ref="K40:AB40"/>
    <mergeCell ref="A41:J41"/>
    <mergeCell ref="K41:AB41"/>
    <mergeCell ref="A36:N36"/>
    <mergeCell ref="O36:AB36"/>
    <mergeCell ref="A37:AB37"/>
    <mergeCell ref="A38:J38"/>
    <mergeCell ref="K38:AB38"/>
    <mergeCell ref="A39:J39"/>
    <mergeCell ref="B32:D32"/>
    <mergeCell ref="E32:M32"/>
    <mergeCell ref="P32:R32"/>
    <mergeCell ref="S32:AA32"/>
    <mergeCell ref="K39:AB39"/>
    <mergeCell ref="B33:D33"/>
    <mergeCell ref="E33:M33"/>
    <mergeCell ref="P33:R33"/>
    <mergeCell ref="S33:AA33"/>
    <mergeCell ref="P34:AB34"/>
    <mergeCell ref="A35:N35"/>
    <mergeCell ref="O35:AB35"/>
    <mergeCell ref="P30:R30"/>
    <mergeCell ref="S30:AA30"/>
    <mergeCell ref="B31:D31"/>
    <mergeCell ref="E31:M31"/>
    <mergeCell ref="P31:R31"/>
    <mergeCell ref="S31:AA31"/>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A22:N22"/>
    <mergeCell ref="O22:AB25"/>
    <mergeCell ref="A23:N23"/>
    <mergeCell ref="A24:N24"/>
    <mergeCell ref="A25:N25"/>
    <mergeCell ref="A19:N19"/>
    <mergeCell ref="O19:AB19"/>
    <mergeCell ref="A20:N20"/>
    <mergeCell ref="O20:AB20"/>
    <mergeCell ref="A21:N21"/>
    <mergeCell ref="O21:AB21"/>
    <mergeCell ref="A16:N16"/>
    <mergeCell ref="O16:AB16"/>
    <mergeCell ref="A17:N17"/>
    <mergeCell ref="O17:AB17"/>
    <mergeCell ref="A18:N18"/>
    <mergeCell ref="O18:AB18"/>
    <mergeCell ref="A13:N13"/>
    <mergeCell ref="O13:AB13"/>
    <mergeCell ref="A14:N14"/>
    <mergeCell ref="O14:AB14"/>
    <mergeCell ref="A15:N15"/>
    <mergeCell ref="O15:AB15"/>
    <mergeCell ref="A7:AB7"/>
    <mergeCell ref="A8:AB8"/>
    <mergeCell ref="A9:AB9"/>
    <mergeCell ref="A10:AB11"/>
    <mergeCell ref="A12:AB12"/>
    <mergeCell ref="A1:E1"/>
    <mergeCell ref="F1:W1"/>
    <mergeCell ref="X1:AB1"/>
    <mergeCell ref="A2:AB2"/>
    <mergeCell ref="A4:W5"/>
    <mergeCell ref="Y4:Z5"/>
    <mergeCell ref="AA4:AB5"/>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R41"/>
  <sheetViews>
    <sheetView view="pageBreakPreview" topLeftCell="A36" zoomScaleNormal="100" zoomScaleSheetLayoutView="100" workbookViewId="0">
      <selection activeCell="AJ43" sqref="AJ43"/>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33" t="str">
        <f ca="1">VLOOKUP(AC2,Sommaire!B4:C96,2,"faux")</f>
        <v>AXE E : Agriculture, alimentation</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5"/>
      <c r="AC2" s="76" t="str">
        <f ca="1">MID(AA4,1,1)</f>
        <v>E</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Conservation et structuration des paysages agricoles ( haies et fossés)</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E.3</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421" t="s">
        <v>6</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3"/>
    </row>
    <row r="8" spans="1:29" ht="109.5" customHeight="1" x14ac:dyDescent="0.35">
      <c r="A8" s="227" t="s">
        <v>240</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3"/>
    </row>
    <row r="9" spans="1:29" x14ac:dyDescent="0.35">
      <c r="A9" s="421" t="s">
        <v>53</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3"/>
    </row>
    <row r="10" spans="1:29" x14ac:dyDescent="0.35">
      <c r="A10" s="294" t="s">
        <v>241</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1"/>
    </row>
    <row r="11" spans="1:29" ht="158.5" customHeight="1" x14ac:dyDescent="0.35">
      <c r="A11" s="29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1"/>
    </row>
    <row r="12" spans="1:29" x14ac:dyDescent="0.35">
      <c r="A12" s="421" t="s">
        <v>1</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3"/>
    </row>
    <row r="13" spans="1:29" x14ac:dyDescent="0.35">
      <c r="A13" s="430" t="s">
        <v>48</v>
      </c>
      <c r="B13" s="431"/>
      <c r="C13" s="431"/>
      <c r="D13" s="431"/>
      <c r="E13" s="431"/>
      <c r="F13" s="431"/>
      <c r="G13" s="431"/>
      <c r="H13" s="431"/>
      <c r="I13" s="431"/>
      <c r="J13" s="431"/>
      <c r="K13" s="431"/>
      <c r="L13" s="431"/>
      <c r="M13" s="431"/>
      <c r="N13" s="431"/>
      <c r="O13" s="431" t="s">
        <v>49</v>
      </c>
      <c r="P13" s="431"/>
      <c r="Q13" s="431"/>
      <c r="R13" s="431"/>
      <c r="S13" s="431"/>
      <c r="T13" s="431"/>
      <c r="U13" s="431"/>
      <c r="V13" s="431"/>
      <c r="W13" s="431"/>
      <c r="X13" s="431"/>
      <c r="Y13" s="431"/>
      <c r="Z13" s="431"/>
      <c r="AA13" s="431"/>
      <c r="AB13" s="432"/>
    </row>
    <row r="14" spans="1:29" s="3" customFormat="1" x14ac:dyDescent="0.35">
      <c r="A14" s="271" t="s">
        <v>419</v>
      </c>
      <c r="B14" s="272"/>
      <c r="C14" s="272"/>
      <c r="D14" s="272"/>
      <c r="E14" s="272"/>
      <c r="F14" s="272"/>
      <c r="G14" s="272"/>
      <c r="H14" s="272"/>
      <c r="I14" s="272"/>
      <c r="J14" s="272"/>
      <c r="K14" s="272"/>
      <c r="L14" s="272"/>
      <c r="M14" s="272"/>
      <c r="N14" s="273"/>
      <c r="O14" s="274" t="s">
        <v>247</v>
      </c>
      <c r="P14" s="272"/>
      <c r="Q14" s="272"/>
      <c r="R14" s="272"/>
      <c r="S14" s="272"/>
      <c r="T14" s="272"/>
      <c r="U14" s="272"/>
      <c r="V14" s="272"/>
      <c r="W14" s="272"/>
      <c r="X14" s="272"/>
      <c r="Y14" s="272"/>
      <c r="Z14" s="272"/>
      <c r="AA14" s="272"/>
      <c r="AB14" s="275"/>
    </row>
    <row r="15" spans="1:29" x14ac:dyDescent="0.35">
      <c r="A15" s="430" t="s">
        <v>67</v>
      </c>
      <c r="B15" s="431"/>
      <c r="C15" s="431"/>
      <c r="D15" s="431"/>
      <c r="E15" s="431"/>
      <c r="F15" s="431"/>
      <c r="G15" s="431"/>
      <c r="H15" s="431"/>
      <c r="I15" s="431"/>
      <c r="J15" s="431"/>
      <c r="K15" s="431"/>
      <c r="L15" s="431"/>
      <c r="M15" s="431"/>
      <c r="N15" s="431"/>
      <c r="O15" s="431" t="s">
        <v>64</v>
      </c>
      <c r="P15" s="431"/>
      <c r="Q15" s="431"/>
      <c r="R15" s="431"/>
      <c r="S15" s="431"/>
      <c r="T15" s="431"/>
      <c r="U15" s="431"/>
      <c r="V15" s="431"/>
      <c r="W15" s="431"/>
      <c r="X15" s="431"/>
      <c r="Y15" s="431"/>
      <c r="Z15" s="431"/>
      <c r="AA15" s="431"/>
      <c r="AB15" s="432"/>
    </row>
    <row r="16" spans="1:29" x14ac:dyDescent="0.35">
      <c r="A16" s="254" t="s">
        <v>234</v>
      </c>
      <c r="B16" s="255"/>
      <c r="C16" s="255"/>
      <c r="D16" s="255"/>
      <c r="E16" s="255"/>
      <c r="F16" s="255"/>
      <c r="G16" s="255"/>
      <c r="H16" s="255"/>
      <c r="I16" s="255"/>
      <c r="J16" s="255"/>
      <c r="K16" s="255"/>
      <c r="L16" s="255"/>
      <c r="M16" s="255"/>
      <c r="N16" s="255"/>
      <c r="O16" s="255" t="s">
        <v>248</v>
      </c>
      <c r="P16" s="255"/>
      <c r="Q16" s="255"/>
      <c r="R16" s="255"/>
      <c r="S16" s="255"/>
      <c r="T16" s="255"/>
      <c r="U16" s="255"/>
      <c r="V16" s="255"/>
      <c r="W16" s="255"/>
      <c r="X16" s="255"/>
      <c r="Y16" s="255"/>
      <c r="Z16" s="255"/>
      <c r="AA16" s="255"/>
      <c r="AB16" s="277"/>
    </row>
    <row r="17" spans="1:44" x14ac:dyDescent="0.35">
      <c r="A17" s="430" t="s">
        <v>63</v>
      </c>
      <c r="B17" s="431"/>
      <c r="C17" s="431"/>
      <c r="D17" s="431"/>
      <c r="E17" s="431"/>
      <c r="F17" s="431"/>
      <c r="G17" s="431"/>
      <c r="H17" s="431"/>
      <c r="I17" s="431"/>
      <c r="J17" s="431"/>
      <c r="K17" s="431"/>
      <c r="L17" s="431"/>
      <c r="M17" s="431"/>
      <c r="N17" s="431"/>
      <c r="O17" s="431" t="s">
        <v>144</v>
      </c>
      <c r="P17" s="431"/>
      <c r="Q17" s="431"/>
      <c r="R17" s="431"/>
      <c r="S17" s="431"/>
      <c r="T17" s="431"/>
      <c r="U17" s="431"/>
      <c r="V17" s="431"/>
      <c r="W17" s="431"/>
      <c r="X17" s="431"/>
      <c r="Y17" s="431"/>
      <c r="Z17" s="431"/>
      <c r="AA17" s="431"/>
      <c r="AB17" s="432"/>
    </row>
    <row r="18" spans="1:44" x14ac:dyDescent="0.35">
      <c r="A18" s="270" t="s">
        <v>249</v>
      </c>
      <c r="B18" s="255"/>
      <c r="C18" s="255"/>
      <c r="D18" s="255"/>
      <c r="E18" s="255"/>
      <c r="F18" s="255"/>
      <c r="G18" s="255"/>
      <c r="H18" s="255"/>
      <c r="I18" s="255"/>
      <c r="J18" s="255"/>
      <c r="K18" s="255"/>
      <c r="L18" s="255"/>
      <c r="M18" s="255"/>
      <c r="N18" s="255"/>
      <c r="O18" s="256" t="s">
        <v>136</v>
      </c>
      <c r="P18" s="256"/>
      <c r="Q18" s="256"/>
      <c r="R18" s="256"/>
      <c r="S18" s="256"/>
      <c r="T18" s="256"/>
      <c r="U18" s="256"/>
      <c r="V18" s="256"/>
      <c r="W18" s="256"/>
      <c r="X18" s="256"/>
      <c r="Y18" s="256"/>
      <c r="Z18" s="256"/>
      <c r="AA18" s="256"/>
      <c r="AB18" s="257"/>
    </row>
    <row r="19" spans="1:44" x14ac:dyDescent="0.35">
      <c r="A19" s="430" t="s">
        <v>229</v>
      </c>
      <c r="B19" s="431"/>
      <c r="C19" s="431"/>
      <c r="D19" s="431"/>
      <c r="E19" s="431"/>
      <c r="F19" s="431"/>
      <c r="G19" s="431"/>
      <c r="H19" s="431"/>
      <c r="I19" s="431"/>
      <c r="J19" s="431"/>
      <c r="K19" s="431"/>
      <c r="L19" s="431"/>
      <c r="M19" s="431"/>
      <c r="N19" s="431"/>
      <c r="O19" s="431" t="s">
        <v>143</v>
      </c>
      <c r="P19" s="431"/>
      <c r="Q19" s="431"/>
      <c r="R19" s="431"/>
      <c r="S19" s="431"/>
      <c r="T19" s="431"/>
      <c r="U19" s="431"/>
      <c r="V19" s="431"/>
      <c r="W19" s="431"/>
      <c r="X19" s="431"/>
      <c r="Y19" s="431"/>
      <c r="Z19" s="431"/>
      <c r="AA19" s="431"/>
      <c r="AB19" s="432"/>
    </row>
    <row r="20" spans="1:44" ht="34.5" customHeight="1" x14ac:dyDescent="0.35">
      <c r="A20" s="254" t="s">
        <v>250</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421" t="s">
        <v>2</v>
      </c>
      <c r="B21" s="422"/>
      <c r="C21" s="422"/>
      <c r="D21" s="422"/>
      <c r="E21" s="422"/>
      <c r="F21" s="422"/>
      <c r="G21" s="422"/>
      <c r="H21" s="422"/>
      <c r="I21" s="422"/>
      <c r="J21" s="422"/>
      <c r="K21" s="422"/>
      <c r="L21" s="422"/>
      <c r="M21" s="422"/>
      <c r="N21" s="429"/>
      <c r="O21" s="422" t="s">
        <v>50</v>
      </c>
      <c r="P21" s="422"/>
      <c r="Q21" s="422"/>
      <c r="R21" s="422"/>
      <c r="S21" s="422"/>
      <c r="T21" s="422"/>
      <c r="U21" s="422"/>
      <c r="V21" s="422"/>
      <c r="W21" s="422"/>
      <c r="X21" s="422"/>
      <c r="Y21" s="422"/>
      <c r="Z21" s="422"/>
      <c r="AA21" s="422"/>
      <c r="AB21" s="423"/>
    </row>
    <row r="22" spans="1:44" x14ac:dyDescent="0.35">
      <c r="A22" s="258" t="s">
        <v>373</v>
      </c>
      <c r="B22" s="249"/>
      <c r="C22" s="249"/>
      <c r="D22" s="249"/>
      <c r="E22" s="249"/>
      <c r="F22" s="249"/>
      <c r="G22" s="249"/>
      <c r="H22" s="249"/>
      <c r="I22" s="249"/>
      <c r="J22" s="249"/>
      <c r="K22" s="249"/>
      <c r="L22" s="249"/>
      <c r="M22" s="249"/>
      <c r="N22" s="250"/>
      <c r="O22" s="230" t="s">
        <v>242</v>
      </c>
      <c r="P22" s="228"/>
      <c r="Q22" s="228"/>
      <c r="R22" s="228"/>
      <c r="S22" s="228"/>
      <c r="T22" s="228"/>
      <c r="U22" s="228"/>
      <c r="V22" s="228"/>
      <c r="W22" s="228"/>
      <c r="X22" s="228"/>
      <c r="Y22" s="228"/>
      <c r="Z22" s="228"/>
      <c r="AA22" s="228"/>
      <c r="AB22" s="231"/>
      <c r="AR22" s="92"/>
    </row>
    <row r="23" spans="1:44" x14ac:dyDescent="0.35">
      <c r="A23" s="258" t="s">
        <v>260</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420</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413"/>
      <c r="B25" s="382"/>
      <c r="C25" s="382"/>
      <c r="D25" s="382"/>
      <c r="E25" s="382"/>
      <c r="F25" s="382"/>
      <c r="G25" s="382"/>
      <c r="H25" s="382"/>
      <c r="I25" s="382"/>
      <c r="J25" s="382"/>
      <c r="K25" s="382"/>
      <c r="L25" s="382"/>
      <c r="M25" s="382"/>
      <c r="N25" s="383"/>
      <c r="O25" s="261"/>
      <c r="P25" s="262"/>
      <c r="Q25" s="262"/>
      <c r="R25" s="262"/>
      <c r="S25" s="262"/>
      <c r="T25" s="262"/>
      <c r="U25" s="262"/>
      <c r="V25" s="262"/>
      <c r="W25" s="262"/>
      <c r="X25" s="262"/>
      <c r="Y25" s="262"/>
      <c r="Z25" s="262"/>
      <c r="AA25" s="262"/>
      <c r="AB25" s="263"/>
    </row>
    <row r="26" spans="1:44" x14ac:dyDescent="0.35">
      <c r="A26" s="424" t="s">
        <v>3</v>
      </c>
      <c r="B26" s="425"/>
      <c r="C26" s="425"/>
      <c r="D26" s="425"/>
      <c r="E26" s="425"/>
      <c r="F26" s="425"/>
      <c r="G26" s="425"/>
      <c r="H26" s="425"/>
      <c r="I26" s="425"/>
      <c r="J26" s="425"/>
      <c r="K26" s="425"/>
      <c r="L26" s="425"/>
      <c r="M26" s="425"/>
      <c r="N26" s="426"/>
      <c r="O26" s="427" t="s">
        <v>4</v>
      </c>
      <c r="P26" s="425"/>
      <c r="Q26" s="425"/>
      <c r="R26" s="425"/>
      <c r="S26" s="425"/>
      <c r="T26" s="425"/>
      <c r="U26" s="425"/>
      <c r="V26" s="425"/>
      <c r="W26" s="425"/>
      <c r="X26" s="425"/>
      <c r="Y26" s="425"/>
      <c r="Z26" s="425"/>
      <c r="AA26" s="425"/>
      <c r="AB26" s="428"/>
    </row>
    <row r="27" spans="1:44" s="3" customFormat="1" x14ac:dyDescent="0.35">
      <c r="A27" s="315"/>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09" t="s">
        <v>130</v>
      </c>
      <c r="C28" s="310"/>
      <c r="D28" s="311"/>
      <c r="E28" s="240" t="s">
        <v>387</v>
      </c>
      <c r="F28" s="241"/>
      <c r="G28" s="241"/>
      <c r="H28" s="241"/>
      <c r="I28" s="241"/>
      <c r="J28" s="241"/>
      <c r="K28" s="241"/>
      <c r="L28" s="241"/>
      <c r="M28" s="242"/>
      <c r="N28" s="109"/>
      <c r="O28" s="225"/>
      <c r="P28" s="312" t="s">
        <v>130</v>
      </c>
      <c r="Q28" s="313"/>
      <c r="R28" s="314"/>
      <c r="S28" s="306"/>
      <c r="T28" s="307"/>
      <c r="U28" s="307"/>
      <c r="V28" s="307"/>
      <c r="W28" s="307"/>
      <c r="X28" s="307"/>
      <c r="Y28" s="307"/>
      <c r="Z28" s="307"/>
      <c r="AA28" s="308"/>
      <c r="AB28" s="222"/>
    </row>
    <row r="29" spans="1:44" s="3" customFormat="1" ht="29.4" customHeight="1" x14ac:dyDescent="0.35">
      <c r="A29" s="105"/>
      <c r="B29" s="309" t="s">
        <v>131</v>
      </c>
      <c r="C29" s="310"/>
      <c r="D29" s="311"/>
      <c r="E29" s="240" t="s">
        <v>388</v>
      </c>
      <c r="F29" s="241"/>
      <c r="G29" s="241"/>
      <c r="H29" s="241"/>
      <c r="I29" s="241"/>
      <c r="J29" s="241"/>
      <c r="K29" s="241"/>
      <c r="L29" s="241"/>
      <c r="M29" s="242"/>
      <c r="N29" s="109"/>
      <c r="O29" s="225"/>
      <c r="P29" s="312" t="s">
        <v>131</v>
      </c>
      <c r="Q29" s="313"/>
      <c r="R29" s="314"/>
      <c r="S29" s="306"/>
      <c r="T29" s="307"/>
      <c r="U29" s="307"/>
      <c r="V29" s="307"/>
      <c r="W29" s="307"/>
      <c r="X29" s="307"/>
      <c r="Y29" s="307"/>
      <c r="Z29" s="307"/>
      <c r="AA29" s="308"/>
      <c r="AB29" s="222"/>
    </row>
    <row r="30" spans="1:44" s="3" customFormat="1" ht="29.4" customHeight="1" x14ac:dyDescent="0.35">
      <c r="A30" s="105"/>
      <c r="B30" s="309" t="s">
        <v>132</v>
      </c>
      <c r="C30" s="310"/>
      <c r="D30" s="311"/>
      <c r="E30" s="240" t="s">
        <v>389</v>
      </c>
      <c r="F30" s="241"/>
      <c r="G30" s="241"/>
      <c r="H30" s="241"/>
      <c r="I30" s="241"/>
      <c r="J30" s="241"/>
      <c r="K30" s="241"/>
      <c r="L30" s="241"/>
      <c r="M30" s="242"/>
      <c r="N30" s="109"/>
      <c r="O30" s="225"/>
      <c r="P30" s="312" t="s">
        <v>132</v>
      </c>
      <c r="Q30" s="313"/>
      <c r="R30" s="314"/>
      <c r="S30" s="306"/>
      <c r="T30" s="307"/>
      <c r="U30" s="307"/>
      <c r="V30" s="307"/>
      <c r="W30" s="307"/>
      <c r="X30" s="307"/>
      <c r="Y30" s="307"/>
      <c r="Z30" s="307"/>
      <c r="AA30" s="308"/>
      <c r="AB30" s="222"/>
    </row>
    <row r="31" spans="1:44" s="3" customFormat="1" ht="29.4" customHeight="1" x14ac:dyDescent="0.35">
      <c r="A31" s="105"/>
      <c r="B31" s="309" t="s">
        <v>133</v>
      </c>
      <c r="C31" s="310"/>
      <c r="D31" s="311"/>
      <c r="E31" s="240" t="s">
        <v>389</v>
      </c>
      <c r="F31" s="241"/>
      <c r="G31" s="241"/>
      <c r="H31" s="241"/>
      <c r="I31" s="241"/>
      <c r="J31" s="241"/>
      <c r="K31" s="241"/>
      <c r="L31" s="241"/>
      <c r="M31" s="242"/>
      <c r="N31" s="109"/>
      <c r="O31" s="225"/>
      <c r="P31" s="312" t="s">
        <v>133</v>
      </c>
      <c r="Q31" s="313"/>
      <c r="R31" s="314"/>
      <c r="S31" s="306"/>
      <c r="T31" s="307"/>
      <c r="U31" s="307"/>
      <c r="V31" s="307"/>
      <c r="W31" s="307"/>
      <c r="X31" s="307"/>
      <c r="Y31" s="307"/>
      <c r="Z31" s="307"/>
      <c r="AA31" s="308"/>
      <c r="AB31" s="222"/>
    </row>
    <row r="32" spans="1:44" s="3" customFormat="1" ht="29.4" customHeight="1" x14ac:dyDescent="0.35">
      <c r="A32" s="105"/>
      <c r="B32" s="309" t="s">
        <v>134</v>
      </c>
      <c r="C32" s="310"/>
      <c r="D32" s="311"/>
      <c r="E32" s="240" t="s">
        <v>389</v>
      </c>
      <c r="F32" s="241"/>
      <c r="G32" s="241"/>
      <c r="H32" s="241"/>
      <c r="I32" s="241"/>
      <c r="J32" s="241"/>
      <c r="K32" s="241"/>
      <c r="L32" s="241"/>
      <c r="M32" s="242"/>
      <c r="N32" s="109"/>
      <c r="O32" s="225"/>
      <c r="P32" s="312" t="s">
        <v>134</v>
      </c>
      <c r="Q32" s="313"/>
      <c r="R32" s="314"/>
      <c r="S32" s="306"/>
      <c r="T32" s="307"/>
      <c r="U32" s="307"/>
      <c r="V32" s="307"/>
      <c r="W32" s="307"/>
      <c r="X32" s="307"/>
      <c r="Y32" s="307"/>
      <c r="Z32" s="307"/>
      <c r="AA32" s="308"/>
      <c r="AB32" s="222"/>
    </row>
    <row r="33" spans="1:29" s="3" customFormat="1" ht="29.4" customHeight="1" x14ac:dyDescent="0.35">
      <c r="A33" s="105"/>
      <c r="B33" s="237" t="s">
        <v>135</v>
      </c>
      <c r="C33" s="238"/>
      <c r="D33" s="239"/>
      <c r="E33" s="240" t="s">
        <v>389</v>
      </c>
      <c r="F33" s="241"/>
      <c r="G33" s="241"/>
      <c r="H33" s="241"/>
      <c r="I33" s="241"/>
      <c r="J33" s="241"/>
      <c r="K33" s="241"/>
      <c r="L33" s="241"/>
      <c r="M33" s="242"/>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421" t="s">
        <v>51</v>
      </c>
      <c r="B35" s="422"/>
      <c r="C35" s="422"/>
      <c r="D35" s="422"/>
      <c r="E35" s="422"/>
      <c r="F35" s="422"/>
      <c r="G35" s="422"/>
      <c r="H35" s="422"/>
      <c r="I35" s="422"/>
      <c r="J35" s="422"/>
      <c r="K35" s="422"/>
      <c r="L35" s="422"/>
      <c r="M35" s="422"/>
      <c r="N35" s="422"/>
      <c r="O35" s="422" t="s">
        <v>5</v>
      </c>
      <c r="P35" s="422"/>
      <c r="Q35" s="422"/>
      <c r="R35" s="422"/>
      <c r="S35" s="422"/>
      <c r="T35" s="422"/>
      <c r="U35" s="422"/>
      <c r="V35" s="422"/>
      <c r="W35" s="422"/>
      <c r="X35" s="422"/>
      <c r="Y35" s="422"/>
      <c r="Z35" s="422"/>
      <c r="AA35" s="422"/>
      <c r="AB35" s="423"/>
    </row>
    <row r="36" spans="1:29" ht="68" customHeight="1" x14ac:dyDescent="0.35">
      <c r="A36" s="227" t="s">
        <v>243</v>
      </c>
      <c r="B36" s="363"/>
      <c r="C36" s="363"/>
      <c r="D36" s="363"/>
      <c r="E36" s="363"/>
      <c r="F36" s="363"/>
      <c r="G36" s="363"/>
      <c r="H36" s="363"/>
      <c r="I36" s="363"/>
      <c r="J36" s="363"/>
      <c r="K36" s="363"/>
      <c r="L36" s="363"/>
      <c r="M36" s="363"/>
      <c r="N36" s="391"/>
      <c r="O36" s="230" t="s">
        <v>244</v>
      </c>
      <c r="P36" s="363"/>
      <c r="Q36" s="363"/>
      <c r="R36" s="363"/>
      <c r="S36" s="363"/>
      <c r="T36" s="363"/>
      <c r="U36" s="363"/>
      <c r="V36" s="363"/>
      <c r="W36" s="363"/>
      <c r="X36" s="363"/>
      <c r="Y36" s="363"/>
      <c r="Z36" s="363"/>
      <c r="AA36" s="363"/>
      <c r="AB36" s="364"/>
    </row>
    <row r="37" spans="1:29" x14ac:dyDescent="0.35">
      <c r="A37" s="421" t="s">
        <v>10</v>
      </c>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3"/>
    </row>
    <row r="38" spans="1:29" x14ac:dyDescent="0.35">
      <c r="A38" s="414" t="s">
        <v>52</v>
      </c>
      <c r="B38" s="415"/>
      <c r="C38" s="415"/>
      <c r="D38" s="415"/>
      <c r="E38" s="415"/>
      <c r="F38" s="415"/>
      <c r="G38" s="415"/>
      <c r="H38" s="415"/>
      <c r="I38" s="415"/>
      <c r="J38" s="415"/>
      <c r="K38" s="296" t="s">
        <v>245</v>
      </c>
      <c r="L38" s="296"/>
      <c r="M38" s="296"/>
      <c r="N38" s="296"/>
      <c r="O38" s="296"/>
      <c r="P38" s="296"/>
      <c r="Q38" s="296"/>
      <c r="R38" s="296"/>
      <c r="S38" s="296"/>
      <c r="T38" s="296"/>
      <c r="U38" s="296"/>
      <c r="V38" s="296"/>
      <c r="W38" s="296"/>
      <c r="X38" s="296"/>
      <c r="Y38" s="296"/>
      <c r="Z38" s="296"/>
      <c r="AA38" s="296"/>
      <c r="AB38" s="297"/>
      <c r="AC38" s="1"/>
    </row>
    <row r="39" spans="1:29" x14ac:dyDescent="0.35">
      <c r="A39" s="414" t="s">
        <v>120</v>
      </c>
      <c r="B39" s="415"/>
      <c r="C39" s="415"/>
      <c r="D39" s="415"/>
      <c r="E39" s="415"/>
      <c r="F39" s="415"/>
      <c r="G39" s="415"/>
      <c r="H39" s="415"/>
      <c r="I39" s="415"/>
      <c r="J39" s="415"/>
      <c r="K39" s="296" t="s">
        <v>467</v>
      </c>
      <c r="L39" s="296"/>
      <c r="M39" s="296"/>
      <c r="N39" s="296"/>
      <c r="O39" s="296"/>
      <c r="P39" s="296"/>
      <c r="Q39" s="296"/>
      <c r="R39" s="296"/>
      <c r="S39" s="296"/>
      <c r="T39" s="296"/>
      <c r="U39" s="296"/>
      <c r="V39" s="296"/>
      <c r="W39" s="296"/>
      <c r="X39" s="296"/>
      <c r="Y39" s="296"/>
      <c r="Z39" s="296"/>
      <c r="AA39" s="296"/>
      <c r="AB39" s="297"/>
      <c r="AC39" s="1"/>
    </row>
    <row r="40" spans="1:29" ht="31" customHeight="1" x14ac:dyDescent="0.35">
      <c r="A40" s="414" t="s">
        <v>11</v>
      </c>
      <c r="B40" s="415"/>
      <c r="C40" s="415"/>
      <c r="D40" s="415"/>
      <c r="E40" s="415"/>
      <c r="F40" s="415"/>
      <c r="G40" s="415"/>
      <c r="H40" s="415"/>
      <c r="I40" s="415"/>
      <c r="J40" s="415"/>
      <c r="K40" s="216" t="s">
        <v>534</v>
      </c>
      <c r="L40" s="216"/>
      <c r="M40" s="216"/>
      <c r="N40" s="216"/>
      <c r="O40" s="216"/>
      <c r="P40" s="216"/>
      <c r="Q40" s="216"/>
      <c r="R40" s="216"/>
      <c r="S40" s="216"/>
      <c r="T40" s="216"/>
      <c r="U40" s="216"/>
      <c r="V40" s="216"/>
      <c r="W40" s="216"/>
      <c r="X40" s="216"/>
      <c r="Y40" s="216"/>
      <c r="Z40" s="216"/>
      <c r="AA40" s="216"/>
      <c r="AB40" s="217"/>
      <c r="AC40" s="1"/>
    </row>
    <row r="41" spans="1:29" ht="30" customHeight="1" thickBot="1" x14ac:dyDescent="0.4">
      <c r="A41" s="416" t="s">
        <v>12</v>
      </c>
      <c r="B41" s="417"/>
      <c r="C41" s="417"/>
      <c r="D41" s="417"/>
      <c r="E41" s="417"/>
      <c r="F41" s="417"/>
      <c r="G41" s="417"/>
      <c r="H41" s="417"/>
      <c r="I41" s="417"/>
      <c r="J41" s="417"/>
      <c r="K41" s="220" t="s">
        <v>246</v>
      </c>
      <c r="L41" s="220"/>
      <c r="M41" s="220"/>
      <c r="N41" s="220"/>
      <c r="O41" s="220"/>
      <c r="P41" s="220"/>
      <c r="Q41" s="220"/>
      <c r="R41" s="220"/>
      <c r="S41" s="220"/>
      <c r="T41" s="220"/>
      <c r="U41" s="220"/>
      <c r="V41" s="220"/>
      <c r="W41" s="220"/>
      <c r="X41" s="220"/>
      <c r="Y41" s="220"/>
      <c r="Z41" s="220"/>
      <c r="AA41" s="220"/>
      <c r="AB41" s="221"/>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R41"/>
  <sheetViews>
    <sheetView view="pageBreakPreview" topLeftCell="A15" zoomScaleNormal="100" zoomScaleSheetLayoutView="100" workbookViewId="0">
      <selection activeCell="K40" sqref="K40:AB40"/>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33" t="str">
        <f ca="1">VLOOKUP(AC2,Sommaire!B4:C96,2,"faux")</f>
        <v>AXE E : Agriculture, alimentation</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5"/>
      <c r="AC2" s="76" t="str">
        <f ca="1">MID(AA4,1,1)</f>
        <v>E</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Démarches de viticulture raisonnée (Exemple : Appellation Faugères – Grands vins de Nature)</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E.4</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421" t="s">
        <v>6</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3"/>
    </row>
    <row r="8" spans="1:29" ht="94.5" customHeight="1" x14ac:dyDescent="0.35">
      <c r="A8" s="227" t="s">
        <v>427</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3"/>
    </row>
    <row r="9" spans="1:29" x14ac:dyDescent="0.35">
      <c r="A9" s="421" t="s">
        <v>53</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3"/>
    </row>
    <row r="10" spans="1:29" x14ac:dyDescent="0.35">
      <c r="A10" s="294" t="s">
        <v>497</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1"/>
    </row>
    <row r="11" spans="1:29" ht="143" customHeight="1" x14ac:dyDescent="0.35">
      <c r="A11" s="29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1"/>
    </row>
    <row r="12" spans="1:29" x14ac:dyDescent="0.35">
      <c r="A12" s="421" t="s">
        <v>1</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3"/>
    </row>
    <row r="13" spans="1:29" x14ac:dyDescent="0.35">
      <c r="A13" s="430" t="s">
        <v>48</v>
      </c>
      <c r="B13" s="431"/>
      <c r="C13" s="431"/>
      <c r="D13" s="431"/>
      <c r="E13" s="431"/>
      <c r="F13" s="431"/>
      <c r="G13" s="431"/>
      <c r="H13" s="431"/>
      <c r="I13" s="431"/>
      <c r="J13" s="431"/>
      <c r="K13" s="431"/>
      <c r="L13" s="431"/>
      <c r="M13" s="431"/>
      <c r="N13" s="431"/>
      <c r="O13" s="431" t="s">
        <v>49</v>
      </c>
      <c r="P13" s="431"/>
      <c r="Q13" s="431"/>
      <c r="R13" s="431"/>
      <c r="S13" s="431"/>
      <c r="T13" s="431"/>
      <c r="U13" s="431"/>
      <c r="V13" s="431"/>
      <c r="W13" s="431"/>
      <c r="X13" s="431"/>
      <c r="Y13" s="431"/>
      <c r="Z13" s="431"/>
      <c r="AA13" s="431"/>
      <c r="AB13" s="432"/>
    </row>
    <row r="14" spans="1:29" s="3" customFormat="1" x14ac:dyDescent="0.35">
      <c r="A14" s="271" t="s">
        <v>421</v>
      </c>
      <c r="B14" s="272"/>
      <c r="C14" s="272"/>
      <c r="D14" s="272"/>
      <c r="E14" s="272"/>
      <c r="F14" s="272"/>
      <c r="G14" s="272"/>
      <c r="H14" s="272"/>
      <c r="I14" s="272"/>
      <c r="J14" s="272"/>
      <c r="K14" s="272"/>
      <c r="L14" s="272"/>
      <c r="M14" s="272"/>
      <c r="N14" s="273"/>
      <c r="O14" s="274" t="s">
        <v>233</v>
      </c>
      <c r="P14" s="272"/>
      <c r="Q14" s="272"/>
      <c r="R14" s="272"/>
      <c r="S14" s="272"/>
      <c r="T14" s="272"/>
      <c r="U14" s="272"/>
      <c r="V14" s="272"/>
      <c r="W14" s="272"/>
      <c r="X14" s="272"/>
      <c r="Y14" s="272"/>
      <c r="Z14" s="272"/>
      <c r="AA14" s="272"/>
      <c r="AB14" s="275"/>
    </row>
    <row r="15" spans="1:29" x14ac:dyDescent="0.35">
      <c r="A15" s="430" t="s">
        <v>67</v>
      </c>
      <c r="B15" s="431"/>
      <c r="C15" s="431"/>
      <c r="D15" s="431"/>
      <c r="E15" s="431"/>
      <c r="F15" s="431"/>
      <c r="G15" s="431"/>
      <c r="H15" s="431"/>
      <c r="I15" s="431"/>
      <c r="J15" s="431"/>
      <c r="K15" s="431"/>
      <c r="L15" s="431"/>
      <c r="M15" s="431"/>
      <c r="N15" s="431"/>
      <c r="O15" s="431" t="s">
        <v>64</v>
      </c>
      <c r="P15" s="431"/>
      <c r="Q15" s="431"/>
      <c r="R15" s="431"/>
      <c r="S15" s="431"/>
      <c r="T15" s="431"/>
      <c r="U15" s="431"/>
      <c r="V15" s="431"/>
      <c r="W15" s="431"/>
      <c r="X15" s="431"/>
      <c r="Y15" s="431"/>
      <c r="Z15" s="431"/>
      <c r="AA15" s="431"/>
      <c r="AB15" s="432"/>
    </row>
    <row r="16" spans="1:29" x14ac:dyDescent="0.35">
      <c r="A16" s="254" t="s">
        <v>234</v>
      </c>
      <c r="B16" s="255"/>
      <c r="C16" s="255"/>
      <c r="D16" s="255"/>
      <c r="E16" s="255"/>
      <c r="F16" s="255"/>
      <c r="G16" s="255"/>
      <c r="H16" s="255"/>
      <c r="I16" s="255"/>
      <c r="J16" s="255"/>
      <c r="K16" s="255"/>
      <c r="L16" s="255"/>
      <c r="M16" s="255"/>
      <c r="N16" s="255"/>
      <c r="O16" s="255" t="s">
        <v>248</v>
      </c>
      <c r="P16" s="255"/>
      <c r="Q16" s="255"/>
      <c r="R16" s="255"/>
      <c r="S16" s="255"/>
      <c r="T16" s="255"/>
      <c r="U16" s="255"/>
      <c r="V16" s="255"/>
      <c r="W16" s="255"/>
      <c r="X16" s="255"/>
      <c r="Y16" s="255"/>
      <c r="Z16" s="255"/>
      <c r="AA16" s="255"/>
      <c r="AB16" s="277"/>
    </row>
    <row r="17" spans="1:44" x14ac:dyDescent="0.35">
      <c r="A17" s="430" t="s">
        <v>63</v>
      </c>
      <c r="B17" s="431"/>
      <c r="C17" s="431"/>
      <c r="D17" s="431"/>
      <c r="E17" s="431"/>
      <c r="F17" s="431"/>
      <c r="G17" s="431"/>
      <c r="H17" s="431"/>
      <c r="I17" s="431"/>
      <c r="J17" s="431"/>
      <c r="K17" s="431"/>
      <c r="L17" s="431"/>
      <c r="M17" s="431"/>
      <c r="N17" s="431"/>
      <c r="O17" s="431" t="s">
        <v>144</v>
      </c>
      <c r="P17" s="431"/>
      <c r="Q17" s="431"/>
      <c r="R17" s="431"/>
      <c r="S17" s="431"/>
      <c r="T17" s="431"/>
      <c r="U17" s="431"/>
      <c r="V17" s="431"/>
      <c r="W17" s="431"/>
      <c r="X17" s="431"/>
      <c r="Y17" s="431"/>
      <c r="Z17" s="431"/>
      <c r="AA17" s="431"/>
      <c r="AB17" s="432"/>
    </row>
    <row r="18" spans="1:44" x14ac:dyDescent="0.35">
      <c r="A18" s="270" t="s">
        <v>228</v>
      </c>
      <c r="B18" s="255"/>
      <c r="C18" s="255"/>
      <c r="D18" s="255"/>
      <c r="E18" s="255"/>
      <c r="F18" s="255"/>
      <c r="G18" s="255"/>
      <c r="H18" s="255"/>
      <c r="I18" s="255"/>
      <c r="J18" s="255"/>
      <c r="K18" s="255"/>
      <c r="L18" s="255"/>
      <c r="M18" s="255"/>
      <c r="N18" s="255"/>
      <c r="O18" s="256" t="s">
        <v>8</v>
      </c>
      <c r="P18" s="256"/>
      <c r="Q18" s="256"/>
      <c r="R18" s="256"/>
      <c r="S18" s="256"/>
      <c r="T18" s="256"/>
      <c r="U18" s="256"/>
      <c r="V18" s="256"/>
      <c r="W18" s="256"/>
      <c r="X18" s="256"/>
      <c r="Y18" s="256"/>
      <c r="Z18" s="256"/>
      <c r="AA18" s="256"/>
      <c r="AB18" s="257"/>
    </row>
    <row r="19" spans="1:44" x14ac:dyDescent="0.35">
      <c r="A19" s="430" t="s">
        <v>229</v>
      </c>
      <c r="B19" s="431"/>
      <c r="C19" s="431"/>
      <c r="D19" s="431"/>
      <c r="E19" s="431"/>
      <c r="F19" s="431"/>
      <c r="G19" s="431"/>
      <c r="H19" s="431"/>
      <c r="I19" s="431"/>
      <c r="J19" s="431"/>
      <c r="K19" s="431"/>
      <c r="L19" s="431"/>
      <c r="M19" s="431"/>
      <c r="N19" s="431"/>
      <c r="O19" s="431" t="s">
        <v>143</v>
      </c>
      <c r="P19" s="431"/>
      <c r="Q19" s="431"/>
      <c r="R19" s="431"/>
      <c r="S19" s="431"/>
      <c r="T19" s="431"/>
      <c r="U19" s="431"/>
      <c r="V19" s="431"/>
      <c r="W19" s="431"/>
      <c r="X19" s="431"/>
      <c r="Y19" s="431"/>
      <c r="Z19" s="431"/>
      <c r="AA19" s="431"/>
      <c r="AB19" s="432"/>
    </row>
    <row r="20" spans="1:44" x14ac:dyDescent="0.35">
      <c r="A20" s="254" t="s">
        <v>252</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421" t="s">
        <v>2</v>
      </c>
      <c r="B21" s="422"/>
      <c r="C21" s="422"/>
      <c r="D21" s="422"/>
      <c r="E21" s="422"/>
      <c r="F21" s="422"/>
      <c r="G21" s="422"/>
      <c r="H21" s="422"/>
      <c r="I21" s="422"/>
      <c r="J21" s="422"/>
      <c r="K21" s="422"/>
      <c r="L21" s="422"/>
      <c r="M21" s="422"/>
      <c r="N21" s="429"/>
      <c r="O21" s="422" t="s">
        <v>50</v>
      </c>
      <c r="P21" s="422"/>
      <c r="Q21" s="422"/>
      <c r="R21" s="422"/>
      <c r="S21" s="422"/>
      <c r="T21" s="422"/>
      <c r="U21" s="422"/>
      <c r="V21" s="422"/>
      <c r="W21" s="422"/>
      <c r="X21" s="422"/>
      <c r="Y21" s="422"/>
      <c r="Z21" s="422"/>
      <c r="AA21" s="422"/>
      <c r="AB21" s="423"/>
    </row>
    <row r="22" spans="1:44" x14ac:dyDescent="0.35">
      <c r="A22" s="258" t="s">
        <v>253</v>
      </c>
      <c r="B22" s="249"/>
      <c r="C22" s="249"/>
      <c r="D22" s="249"/>
      <c r="E22" s="249"/>
      <c r="F22" s="249"/>
      <c r="G22" s="249"/>
      <c r="H22" s="249"/>
      <c r="I22" s="249"/>
      <c r="J22" s="249"/>
      <c r="K22" s="249"/>
      <c r="L22" s="249"/>
      <c r="M22" s="249"/>
      <c r="N22" s="250"/>
      <c r="O22" s="230" t="s">
        <v>257</v>
      </c>
      <c r="P22" s="228"/>
      <c r="Q22" s="228"/>
      <c r="R22" s="228"/>
      <c r="S22" s="228"/>
      <c r="T22" s="228"/>
      <c r="U22" s="228"/>
      <c r="V22" s="228"/>
      <c r="W22" s="228"/>
      <c r="X22" s="228"/>
      <c r="Y22" s="228"/>
      <c r="Z22" s="228"/>
      <c r="AA22" s="228"/>
      <c r="AB22" s="231"/>
      <c r="AR22" s="92"/>
    </row>
    <row r="23" spans="1:44" x14ac:dyDescent="0.35">
      <c r="A23" s="258" t="s">
        <v>254</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255</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x14ac:dyDescent="0.35">
      <c r="A25" s="258" t="s">
        <v>256</v>
      </c>
      <c r="B25" s="249"/>
      <c r="C25" s="249"/>
      <c r="D25" s="249"/>
      <c r="E25" s="249"/>
      <c r="F25" s="249"/>
      <c r="G25" s="249"/>
      <c r="H25" s="249"/>
      <c r="I25" s="249"/>
      <c r="J25" s="249"/>
      <c r="K25" s="249"/>
      <c r="L25" s="249"/>
      <c r="M25" s="249"/>
      <c r="N25" s="250"/>
      <c r="O25" s="261"/>
      <c r="P25" s="262"/>
      <c r="Q25" s="262"/>
      <c r="R25" s="262"/>
      <c r="S25" s="262"/>
      <c r="T25" s="262"/>
      <c r="U25" s="262"/>
      <c r="V25" s="262"/>
      <c r="W25" s="262"/>
      <c r="X25" s="262"/>
      <c r="Y25" s="262"/>
      <c r="Z25" s="262"/>
      <c r="AA25" s="262"/>
      <c r="AB25" s="263"/>
    </row>
    <row r="26" spans="1:44" x14ac:dyDescent="0.35">
      <c r="A26" s="424" t="s">
        <v>3</v>
      </c>
      <c r="B26" s="425"/>
      <c r="C26" s="425"/>
      <c r="D26" s="425"/>
      <c r="E26" s="425"/>
      <c r="F26" s="425"/>
      <c r="G26" s="425"/>
      <c r="H26" s="425"/>
      <c r="I26" s="425"/>
      <c r="J26" s="425"/>
      <c r="K26" s="425"/>
      <c r="L26" s="425"/>
      <c r="M26" s="425"/>
      <c r="N26" s="426"/>
      <c r="O26" s="427" t="s">
        <v>4</v>
      </c>
      <c r="P26" s="425"/>
      <c r="Q26" s="425"/>
      <c r="R26" s="425"/>
      <c r="S26" s="425"/>
      <c r="T26" s="425"/>
      <c r="U26" s="425"/>
      <c r="V26" s="425"/>
      <c r="W26" s="425"/>
      <c r="X26" s="425"/>
      <c r="Y26" s="425"/>
      <c r="Z26" s="425"/>
      <c r="AA26" s="425"/>
      <c r="AB26" s="428"/>
    </row>
    <row r="27" spans="1:44" s="3" customFormat="1" x14ac:dyDescent="0.35">
      <c r="A27" s="315"/>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12" t="s">
        <v>130</v>
      </c>
      <c r="C28" s="313"/>
      <c r="D28" s="314"/>
      <c r="E28" s="306" t="s">
        <v>469</v>
      </c>
      <c r="F28" s="307"/>
      <c r="G28" s="307"/>
      <c r="H28" s="307"/>
      <c r="I28" s="307"/>
      <c r="J28" s="307"/>
      <c r="K28" s="307"/>
      <c r="L28" s="307"/>
      <c r="M28" s="308"/>
      <c r="N28" s="109"/>
      <c r="O28" s="225"/>
      <c r="P28" s="312" t="s">
        <v>130</v>
      </c>
      <c r="Q28" s="313"/>
      <c r="R28" s="314"/>
      <c r="S28" s="306"/>
      <c r="T28" s="307"/>
      <c r="U28" s="307"/>
      <c r="V28" s="307"/>
      <c r="W28" s="307"/>
      <c r="X28" s="307"/>
      <c r="Y28" s="307"/>
      <c r="Z28" s="307"/>
      <c r="AA28" s="308"/>
      <c r="AB28" s="222"/>
    </row>
    <row r="29" spans="1:44" s="3" customFormat="1" x14ac:dyDescent="0.35">
      <c r="A29" s="105"/>
      <c r="B29" s="312" t="s">
        <v>131</v>
      </c>
      <c r="C29" s="313"/>
      <c r="D29" s="314"/>
      <c r="E29" s="306" t="s">
        <v>469</v>
      </c>
      <c r="F29" s="307"/>
      <c r="G29" s="307"/>
      <c r="H29" s="307"/>
      <c r="I29" s="307"/>
      <c r="J29" s="307"/>
      <c r="K29" s="307"/>
      <c r="L29" s="307"/>
      <c r="M29" s="308"/>
      <c r="N29" s="109"/>
      <c r="O29" s="225"/>
      <c r="P29" s="312" t="s">
        <v>131</v>
      </c>
      <c r="Q29" s="313"/>
      <c r="R29" s="314"/>
      <c r="S29" s="306"/>
      <c r="T29" s="307"/>
      <c r="U29" s="307"/>
      <c r="V29" s="307"/>
      <c r="W29" s="307"/>
      <c r="X29" s="307"/>
      <c r="Y29" s="307"/>
      <c r="Z29" s="307"/>
      <c r="AA29" s="308"/>
      <c r="AB29" s="222"/>
    </row>
    <row r="30" spans="1:44" s="3" customFormat="1" x14ac:dyDescent="0.35">
      <c r="A30" s="105"/>
      <c r="B30" s="312" t="s">
        <v>132</v>
      </c>
      <c r="C30" s="313"/>
      <c r="D30" s="314"/>
      <c r="E30" s="306" t="s">
        <v>469</v>
      </c>
      <c r="F30" s="307"/>
      <c r="G30" s="307"/>
      <c r="H30" s="307"/>
      <c r="I30" s="307"/>
      <c r="J30" s="307"/>
      <c r="K30" s="307"/>
      <c r="L30" s="307"/>
      <c r="M30" s="308"/>
      <c r="N30" s="109"/>
      <c r="O30" s="225"/>
      <c r="P30" s="312" t="s">
        <v>132</v>
      </c>
      <c r="Q30" s="313"/>
      <c r="R30" s="314"/>
      <c r="S30" s="306"/>
      <c r="T30" s="307"/>
      <c r="U30" s="307"/>
      <c r="V30" s="307"/>
      <c r="W30" s="307"/>
      <c r="X30" s="307"/>
      <c r="Y30" s="307"/>
      <c r="Z30" s="307"/>
      <c r="AA30" s="308"/>
      <c r="AB30" s="222"/>
    </row>
    <row r="31" spans="1:44" s="3" customFormat="1" x14ac:dyDescent="0.35">
      <c r="A31" s="105"/>
      <c r="B31" s="312" t="s">
        <v>133</v>
      </c>
      <c r="C31" s="313"/>
      <c r="D31" s="314"/>
      <c r="E31" s="306" t="s">
        <v>469</v>
      </c>
      <c r="F31" s="307"/>
      <c r="G31" s="307"/>
      <c r="H31" s="307"/>
      <c r="I31" s="307"/>
      <c r="J31" s="307"/>
      <c r="K31" s="307"/>
      <c r="L31" s="307"/>
      <c r="M31" s="308"/>
      <c r="N31" s="109"/>
      <c r="O31" s="225"/>
      <c r="P31" s="312" t="s">
        <v>133</v>
      </c>
      <c r="Q31" s="313"/>
      <c r="R31" s="314"/>
      <c r="S31" s="306"/>
      <c r="T31" s="307"/>
      <c r="U31" s="307"/>
      <c r="V31" s="307"/>
      <c r="W31" s="307"/>
      <c r="X31" s="307"/>
      <c r="Y31" s="307"/>
      <c r="Z31" s="307"/>
      <c r="AA31" s="308"/>
      <c r="AB31" s="222"/>
    </row>
    <row r="32" spans="1:44" s="3" customFormat="1" x14ac:dyDescent="0.35">
      <c r="A32" s="105"/>
      <c r="B32" s="312" t="s">
        <v>134</v>
      </c>
      <c r="C32" s="313"/>
      <c r="D32" s="314"/>
      <c r="E32" s="306" t="s">
        <v>469</v>
      </c>
      <c r="F32" s="307"/>
      <c r="G32" s="307"/>
      <c r="H32" s="307"/>
      <c r="I32" s="307"/>
      <c r="J32" s="307"/>
      <c r="K32" s="307"/>
      <c r="L32" s="307"/>
      <c r="M32" s="308"/>
      <c r="N32" s="109"/>
      <c r="O32" s="225"/>
      <c r="P32" s="312" t="s">
        <v>134</v>
      </c>
      <c r="Q32" s="313"/>
      <c r="R32" s="314"/>
      <c r="S32" s="306"/>
      <c r="T32" s="307"/>
      <c r="U32" s="307"/>
      <c r="V32" s="307"/>
      <c r="W32" s="307"/>
      <c r="X32" s="307"/>
      <c r="Y32" s="307"/>
      <c r="Z32" s="307"/>
      <c r="AA32" s="308"/>
      <c r="AB32" s="222"/>
    </row>
    <row r="33" spans="1:29" s="3" customFormat="1" x14ac:dyDescent="0.35">
      <c r="A33" s="105"/>
      <c r="B33" s="303" t="s">
        <v>135</v>
      </c>
      <c r="C33" s="304"/>
      <c r="D33" s="305"/>
      <c r="E33" s="306" t="s">
        <v>469</v>
      </c>
      <c r="F33" s="307"/>
      <c r="G33" s="307"/>
      <c r="H33" s="307"/>
      <c r="I33" s="307"/>
      <c r="J33" s="307"/>
      <c r="K33" s="307"/>
      <c r="L33" s="307"/>
      <c r="M33" s="308"/>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421" t="s">
        <v>51</v>
      </c>
      <c r="B35" s="422"/>
      <c r="C35" s="422"/>
      <c r="D35" s="422"/>
      <c r="E35" s="422"/>
      <c r="F35" s="422"/>
      <c r="G35" s="422"/>
      <c r="H35" s="422"/>
      <c r="I35" s="422"/>
      <c r="J35" s="422"/>
      <c r="K35" s="422"/>
      <c r="L35" s="422"/>
      <c r="M35" s="422"/>
      <c r="N35" s="422"/>
      <c r="O35" s="422" t="s">
        <v>5</v>
      </c>
      <c r="P35" s="422"/>
      <c r="Q35" s="422"/>
      <c r="R35" s="422"/>
      <c r="S35" s="422"/>
      <c r="T35" s="422"/>
      <c r="U35" s="422"/>
      <c r="V35" s="422"/>
      <c r="W35" s="422"/>
      <c r="X35" s="422"/>
      <c r="Y35" s="422"/>
      <c r="Z35" s="422"/>
      <c r="AA35" s="422"/>
      <c r="AB35" s="423"/>
    </row>
    <row r="36" spans="1:29" ht="58.5" customHeight="1" x14ac:dyDescent="0.35">
      <c r="A36" s="227" t="s">
        <v>258</v>
      </c>
      <c r="B36" s="363"/>
      <c r="C36" s="363"/>
      <c r="D36" s="363"/>
      <c r="E36" s="363"/>
      <c r="F36" s="363"/>
      <c r="G36" s="363"/>
      <c r="H36" s="363"/>
      <c r="I36" s="363"/>
      <c r="J36" s="363"/>
      <c r="K36" s="363"/>
      <c r="L36" s="363"/>
      <c r="M36" s="363"/>
      <c r="N36" s="391"/>
      <c r="O36" s="230" t="s">
        <v>259</v>
      </c>
      <c r="P36" s="363"/>
      <c r="Q36" s="363"/>
      <c r="R36" s="363"/>
      <c r="S36" s="363"/>
      <c r="T36" s="363"/>
      <c r="U36" s="363"/>
      <c r="V36" s="363"/>
      <c r="W36" s="363"/>
      <c r="X36" s="363"/>
      <c r="Y36" s="363"/>
      <c r="Z36" s="363"/>
      <c r="AA36" s="363"/>
      <c r="AB36" s="364"/>
    </row>
    <row r="37" spans="1:29" x14ac:dyDescent="0.35">
      <c r="A37" s="421" t="s">
        <v>10</v>
      </c>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3"/>
    </row>
    <row r="38" spans="1:29" x14ac:dyDescent="0.35">
      <c r="A38" s="414" t="s">
        <v>52</v>
      </c>
      <c r="B38" s="415"/>
      <c r="C38" s="415"/>
      <c r="D38" s="415"/>
      <c r="E38" s="415"/>
      <c r="F38" s="415"/>
      <c r="G38" s="415"/>
      <c r="H38" s="415"/>
      <c r="I38" s="415"/>
      <c r="J38" s="415"/>
      <c r="K38" s="216" t="s">
        <v>498</v>
      </c>
      <c r="L38" s="296"/>
      <c r="M38" s="296"/>
      <c r="N38" s="296"/>
      <c r="O38" s="296"/>
      <c r="P38" s="296"/>
      <c r="Q38" s="296"/>
      <c r="R38" s="296"/>
      <c r="S38" s="296"/>
      <c r="T38" s="296"/>
      <c r="U38" s="296"/>
      <c r="V38" s="296"/>
      <c r="W38" s="296"/>
      <c r="X38" s="296"/>
      <c r="Y38" s="296"/>
      <c r="Z38" s="296"/>
      <c r="AA38" s="296"/>
      <c r="AB38" s="297"/>
      <c r="AC38" s="1"/>
    </row>
    <row r="39" spans="1:29" x14ac:dyDescent="0.35">
      <c r="A39" s="414" t="s">
        <v>120</v>
      </c>
      <c r="B39" s="415"/>
      <c r="C39" s="415"/>
      <c r="D39" s="415"/>
      <c r="E39" s="415"/>
      <c r="F39" s="415"/>
      <c r="G39" s="415"/>
      <c r="H39" s="415"/>
      <c r="I39" s="415"/>
      <c r="J39" s="415"/>
      <c r="K39" s="296" t="s">
        <v>456</v>
      </c>
      <c r="L39" s="296"/>
      <c r="M39" s="296"/>
      <c r="N39" s="296"/>
      <c r="O39" s="296"/>
      <c r="P39" s="296"/>
      <c r="Q39" s="296"/>
      <c r="R39" s="296"/>
      <c r="S39" s="296"/>
      <c r="T39" s="296"/>
      <c r="U39" s="296"/>
      <c r="V39" s="296"/>
      <c r="W39" s="296"/>
      <c r="X39" s="296"/>
      <c r="Y39" s="296"/>
      <c r="Z39" s="296"/>
      <c r="AA39" s="296"/>
      <c r="AB39" s="297"/>
      <c r="AC39" s="1"/>
    </row>
    <row r="40" spans="1:29" ht="53.5" customHeight="1" x14ac:dyDescent="0.35">
      <c r="A40" s="414" t="s">
        <v>11</v>
      </c>
      <c r="B40" s="415"/>
      <c r="C40" s="415"/>
      <c r="D40" s="415"/>
      <c r="E40" s="415"/>
      <c r="F40" s="415"/>
      <c r="G40" s="415"/>
      <c r="H40" s="415"/>
      <c r="I40" s="415"/>
      <c r="J40" s="415"/>
      <c r="K40" s="216" t="s">
        <v>535</v>
      </c>
      <c r="L40" s="216"/>
      <c r="M40" s="216"/>
      <c r="N40" s="216"/>
      <c r="O40" s="216"/>
      <c r="P40" s="216"/>
      <c r="Q40" s="216"/>
      <c r="R40" s="216"/>
      <c r="S40" s="216"/>
      <c r="T40" s="216"/>
      <c r="U40" s="216"/>
      <c r="V40" s="216"/>
      <c r="W40" s="216"/>
      <c r="X40" s="216"/>
      <c r="Y40" s="216"/>
      <c r="Z40" s="216"/>
      <c r="AA40" s="216"/>
      <c r="AB40" s="217"/>
      <c r="AC40" s="1"/>
    </row>
    <row r="41" spans="1:29" ht="15" thickBot="1" x14ac:dyDescent="0.4">
      <c r="A41" s="416" t="s">
        <v>12</v>
      </c>
      <c r="B41" s="417"/>
      <c r="C41" s="417"/>
      <c r="D41" s="417"/>
      <c r="E41" s="417"/>
      <c r="F41" s="417"/>
      <c r="G41" s="417"/>
      <c r="H41" s="417"/>
      <c r="I41" s="417"/>
      <c r="J41" s="417"/>
      <c r="K41" s="298"/>
      <c r="L41" s="298"/>
      <c r="M41" s="298"/>
      <c r="N41" s="298"/>
      <c r="O41" s="298"/>
      <c r="P41" s="298"/>
      <c r="Q41" s="298"/>
      <c r="R41" s="298"/>
      <c r="S41" s="298"/>
      <c r="T41" s="298"/>
      <c r="U41" s="298"/>
      <c r="V41" s="298"/>
      <c r="W41" s="298"/>
      <c r="X41" s="298"/>
      <c r="Y41" s="298"/>
      <c r="Z41" s="298"/>
      <c r="AA41" s="298"/>
      <c r="AB41" s="299"/>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46">
    <tabColor theme="8"/>
  </sheetPr>
  <dimension ref="A1:AR41"/>
  <sheetViews>
    <sheetView view="pageBreakPreview" topLeftCell="A32" zoomScaleNormal="100" zoomScaleSheetLayoutView="100" workbookViewId="0">
      <selection activeCell="A13" sqref="A13:N13"/>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59" t="str">
        <f ca="1">VLOOKUP(AC2,Sommaire!B4:C96,2,"faux")</f>
        <v>AXE F : Suivi du PCAET</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1"/>
      <c r="AC2" s="76" t="str">
        <f ca="1">MID(AA4,1,1)</f>
        <v>F</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Structurer,  faire vivre le Plan Climat</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F.1</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440" t="s">
        <v>6</v>
      </c>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2"/>
    </row>
    <row r="8" spans="1:29" ht="70.75" customHeight="1" x14ac:dyDescent="0.35">
      <c r="A8" s="300" t="s">
        <v>502</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440" t="s">
        <v>53</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2"/>
    </row>
    <row r="10" spans="1:29" ht="85.5" customHeight="1" x14ac:dyDescent="0.35">
      <c r="A10" s="337" t="s">
        <v>499</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144.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462" t="s">
        <v>1</v>
      </c>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4"/>
    </row>
    <row r="13" spans="1:29" x14ac:dyDescent="0.35">
      <c r="A13" s="451" t="s">
        <v>48</v>
      </c>
      <c r="B13" s="452"/>
      <c r="C13" s="452"/>
      <c r="D13" s="452"/>
      <c r="E13" s="452"/>
      <c r="F13" s="452"/>
      <c r="G13" s="452"/>
      <c r="H13" s="452"/>
      <c r="I13" s="452"/>
      <c r="J13" s="452"/>
      <c r="K13" s="452"/>
      <c r="L13" s="452"/>
      <c r="M13" s="452"/>
      <c r="N13" s="452"/>
      <c r="O13" s="452" t="s">
        <v>49</v>
      </c>
      <c r="P13" s="452"/>
      <c r="Q13" s="452"/>
      <c r="R13" s="452"/>
      <c r="S13" s="452"/>
      <c r="T13" s="452"/>
      <c r="U13" s="452"/>
      <c r="V13" s="452"/>
      <c r="W13" s="452"/>
      <c r="X13" s="452"/>
      <c r="Y13" s="452"/>
      <c r="Z13" s="452"/>
      <c r="AA13" s="452"/>
      <c r="AB13" s="453"/>
    </row>
    <row r="14" spans="1:29" s="3" customFormat="1" ht="43.25" customHeight="1" x14ac:dyDescent="0.35">
      <c r="A14" s="454" t="s">
        <v>422</v>
      </c>
      <c r="B14" s="455"/>
      <c r="C14" s="455"/>
      <c r="D14" s="455"/>
      <c r="E14" s="455"/>
      <c r="F14" s="455"/>
      <c r="G14" s="455"/>
      <c r="H14" s="455"/>
      <c r="I14" s="455"/>
      <c r="J14" s="455"/>
      <c r="K14" s="455"/>
      <c r="L14" s="455"/>
      <c r="M14" s="455"/>
      <c r="N14" s="456"/>
      <c r="O14" s="457" t="s">
        <v>390</v>
      </c>
      <c r="P14" s="455"/>
      <c r="Q14" s="455"/>
      <c r="R14" s="455"/>
      <c r="S14" s="455"/>
      <c r="T14" s="455"/>
      <c r="U14" s="455"/>
      <c r="V14" s="455"/>
      <c r="W14" s="455"/>
      <c r="X14" s="455"/>
      <c r="Y14" s="455"/>
      <c r="Z14" s="455"/>
      <c r="AA14" s="455"/>
      <c r="AB14" s="458"/>
    </row>
    <row r="15" spans="1:29" x14ac:dyDescent="0.35">
      <c r="A15" s="451" t="s">
        <v>191</v>
      </c>
      <c r="B15" s="452"/>
      <c r="C15" s="452"/>
      <c r="D15" s="452"/>
      <c r="E15" s="452"/>
      <c r="F15" s="452"/>
      <c r="G15" s="452"/>
      <c r="H15" s="452"/>
      <c r="I15" s="452"/>
      <c r="J15" s="452"/>
      <c r="K15" s="452"/>
      <c r="L15" s="452"/>
      <c r="M15" s="452"/>
      <c r="N15" s="452"/>
      <c r="O15" s="452" t="s">
        <v>64</v>
      </c>
      <c r="P15" s="452"/>
      <c r="Q15" s="452"/>
      <c r="R15" s="452"/>
      <c r="S15" s="452"/>
      <c r="T15" s="452"/>
      <c r="U15" s="452"/>
      <c r="V15" s="452"/>
      <c r="W15" s="452"/>
      <c r="X15" s="452"/>
      <c r="Y15" s="452"/>
      <c r="Z15" s="452"/>
      <c r="AA15" s="452"/>
      <c r="AB15" s="453"/>
    </row>
    <row r="16" spans="1:29" x14ac:dyDescent="0.35">
      <c r="A16" s="254" t="s">
        <v>225</v>
      </c>
      <c r="B16" s="255"/>
      <c r="C16" s="255"/>
      <c r="D16" s="255"/>
      <c r="E16" s="255"/>
      <c r="F16" s="255"/>
      <c r="G16" s="255"/>
      <c r="H16" s="255"/>
      <c r="I16" s="255"/>
      <c r="J16" s="255"/>
      <c r="K16" s="255"/>
      <c r="L16" s="255"/>
      <c r="M16" s="255"/>
      <c r="N16" s="255"/>
      <c r="O16" s="255" t="s">
        <v>225</v>
      </c>
      <c r="P16" s="255"/>
      <c r="Q16" s="255"/>
      <c r="R16" s="255"/>
      <c r="S16" s="255"/>
      <c r="T16" s="255"/>
      <c r="U16" s="255"/>
      <c r="V16" s="255"/>
      <c r="W16" s="255"/>
      <c r="X16" s="255"/>
      <c r="Y16" s="255"/>
      <c r="Z16" s="255"/>
      <c r="AA16" s="255"/>
      <c r="AB16" s="277"/>
    </row>
    <row r="17" spans="1:44" x14ac:dyDescent="0.35">
      <c r="A17" s="451" t="s">
        <v>63</v>
      </c>
      <c r="B17" s="452"/>
      <c r="C17" s="452"/>
      <c r="D17" s="452"/>
      <c r="E17" s="452"/>
      <c r="F17" s="452"/>
      <c r="G17" s="452"/>
      <c r="H17" s="452"/>
      <c r="I17" s="452"/>
      <c r="J17" s="452"/>
      <c r="K17" s="452"/>
      <c r="L17" s="452"/>
      <c r="M17" s="452"/>
      <c r="N17" s="452"/>
      <c r="O17" s="452" t="s">
        <v>144</v>
      </c>
      <c r="P17" s="452"/>
      <c r="Q17" s="452"/>
      <c r="R17" s="452"/>
      <c r="S17" s="452"/>
      <c r="T17" s="452"/>
      <c r="U17" s="452"/>
      <c r="V17" s="452"/>
      <c r="W17" s="452"/>
      <c r="X17" s="452"/>
      <c r="Y17" s="452"/>
      <c r="Z17" s="452"/>
      <c r="AA17" s="452"/>
      <c r="AB17" s="453"/>
    </row>
    <row r="18" spans="1:44" x14ac:dyDescent="0.35">
      <c r="A18" s="270" t="s">
        <v>228</v>
      </c>
      <c r="B18" s="255"/>
      <c r="C18" s="255"/>
      <c r="D18" s="255"/>
      <c r="E18" s="255"/>
      <c r="F18" s="255"/>
      <c r="G18" s="255"/>
      <c r="H18" s="255"/>
      <c r="I18" s="255"/>
      <c r="J18" s="255"/>
      <c r="K18" s="255"/>
      <c r="L18" s="255"/>
      <c r="M18" s="255"/>
      <c r="N18" s="255"/>
      <c r="O18" s="322" t="s">
        <v>8</v>
      </c>
      <c r="P18" s="322"/>
      <c r="Q18" s="322"/>
      <c r="R18" s="322"/>
      <c r="S18" s="322"/>
      <c r="T18" s="322"/>
      <c r="U18" s="322"/>
      <c r="V18" s="322"/>
      <c r="W18" s="322"/>
      <c r="X18" s="322"/>
      <c r="Y18" s="322"/>
      <c r="Z18" s="322"/>
      <c r="AA18" s="322"/>
      <c r="AB18" s="323"/>
    </row>
    <row r="19" spans="1:44" x14ac:dyDescent="0.35">
      <c r="A19" s="451" t="s">
        <v>229</v>
      </c>
      <c r="B19" s="452"/>
      <c r="C19" s="452"/>
      <c r="D19" s="452"/>
      <c r="E19" s="452"/>
      <c r="F19" s="452"/>
      <c r="G19" s="452"/>
      <c r="H19" s="452"/>
      <c r="I19" s="452"/>
      <c r="J19" s="452"/>
      <c r="K19" s="452"/>
      <c r="L19" s="452"/>
      <c r="M19" s="452"/>
      <c r="N19" s="452"/>
      <c r="O19" s="452" t="s">
        <v>143</v>
      </c>
      <c r="P19" s="452"/>
      <c r="Q19" s="452"/>
      <c r="R19" s="452"/>
      <c r="S19" s="452"/>
      <c r="T19" s="452"/>
      <c r="U19" s="452"/>
      <c r="V19" s="452"/>
      <c r="W19" s="452"/>
      <c r="X19" s="452"/>
      <c r="Y19" s="452"/>
      <c r="Z19" s="452"/>
      <c r="AA19" s="452"/>
      <c r="AB19" s="453"/>
    </row>
    <row r="20" spans="1:44" ht="33" customHeight="1" x14ac:dyDescent="0.35">
      <c r="A20" s="254" t="s">
        <v>226</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440" t="s">
        <v>2</v>
      </c>
      <c r="B21" s="441"/>
      <c r="C21" s="441"/>
      <c r="D21" s="441"/>
      <c r="E21" s="441"/>
      <c r="F21" s="441"/>
      <c r="G21" s="441"/>
      <c r="H21" s="441"/>
      <c r="I21" s="441"/>
      <c r="J21" s="441"/>
      <c r="K21" s="441"/>
      <c r="L21" s="441"/>
      <c r="M21" s="441"/>
      <c r="N21" s="450"/>
      <c r="O21" s="441" t="s">
        <v>50</v>
      </c>
      <c r="P21" s="441"/>
      <c r="Q21" s="441"/>
      <c r="R21" s="441"/>
      <c r="S21" s="441"/>
      <c r="T21" s="441"/>
      <c r="U21" s="441"/>
      <c r="V21" s="441"/>
      <c r="W21" s="441"/>
      <c r="X21" s="441"/>
      <c r="Y21" s="441"/>
      <c r="Z21" s="441"/>
      <c r="AA21" s="441"/>
      <c r="AB21" s="442"/>
    </row>
    <row r="22" spans="1:44" x14ac:dyDescent="0.35">
      <c r="A22" s="258" t="s">
        <v>417</v>
      </c>
      <c r="B22" s="249"/>
      <c r="C22" s="249"/>
      <c r="D22" s="249"/>
      <c r="E22" s="249"/>
      <c r="F22" s="249"/>
      <c r="G22" s="249"/>
      <c r="H22" s="249"/>
      <c r="I22" s="249"/>
      <c r="J22" s="249"/>
      <c r="K22" s="249"/>
      <c r="L22" s="249"/>
      <c r="M22" s="249"/>
      <c r="N22" s="250"/>
      <c r="O22" s="230" t="s">
        <v>187</v>
      </c>
      <c r="P22" s="228"/>
      <c r="Q22" s="228"/>
      <c r="R22" s="228"/>
      <c r="S22" s="228"/>
      <c r="T22" s="228"/>
      <c r="U22" s="228"/>
      <c r="V22" s="228"/>
      <c r="W22" s="228"/>
      <c r="X22" s="228"/>
      <c r="Y22" s="228"/>
      <c r="Z22" s="228"/>
      <c r="AA22" s="228"/>
      <c r="AB22" s="231"/>
      <c r="AR22" s="92"/>
    </row>
    <row r="23" spans="1:44" x14ac:dyDescent="0.35">
      <c r="A23" s="258" t="s">
        <v>423</v>
      </c>
      <c r="B23" s="249"/>
      <c r="C23" s="249"/>
      <c r="D23" s="249"/>
      <c r="E23" s="249"/>
      <c r="F23" s="249"/>
      <c r="G23" s="249"/>
      <c r="H23" s="249"/>
      <c r="I23" s="249"/>
      <c r="J23" s="249"/>
      <c r="K23" s="249"/>
      <c r="L23" s="249"/>
      <c r="M23" s="249"/>
      <c r="N23" s="250"/>
      <c r="O23" s="230"/>
      <c r="P23" s="228"/>
      <c r="Q23" s="228"/>
      <c r="R23" s="228"/>
      <c r="S23" s="228"/>
      <c r="T23" s="228"/>
      <c r="U23" s="228"/>
      <c r="V23" s="228"/>
      <c r="W23" s="228"/>
      <c r="X23" s="228"/>
      <c r="Y23" s="228"/>
      <c r="Z23" s="228"/>
      <c r="AA23" s="228"/>
      <c r="AB23" s="231"/>
    </row>
    <row r="24" spans="1:44" x14ac:dyDescent="0.35">
      <c r="A24" s="258" t="s">
        <v>424</v>
      </c>
      <c r="B24" s="249"/>
      <c r="C24" s="249"/>
      <c r="D24" s="249"/>
      <c r="E24" s="249"/>
      <c r="F24" s="249"/>
      <c r="G24" s="249"/>
      <c r="H24" s="249"/>
      <c r="I24" s="249"/>
      <c r="J24" s="249"/>
      <c r="K24" s="249"/>
      <c r="L24" s="249"/>
      <c r="M24" s="249"/>
      <c r="N24" s="250"/>
      <c r="O24" s="230"/>
      <c r="P24" s="228"/>
      <c r="Q24" s="228"/>
      <c r="R24" s="228"/>
      <c r="S24" s="228"/>
      <c r="T24" s="228"/>
      <c r="U24" s="228"/>
      <c r="V24" s="228"/>
      <c r="W24" s="228"/>
      <c r="X24" s="228"/>
      <c r="Y24" s="228"/>
      <c r="Z24" s="228"/>
      <c r="AA24" s="228"/>
      <c r="AB24" s="231"/>
    </row>
    <row r="25" spans="1:44" ht="43" customHeight="1" x14ac:dyDescent="0.35">
      <c r="A25" s="413" t="s">
        <v>473</v>
      </c>
      <c r="B25" s="382"/>
      <c r="C25" s="382"/>
      <c r="D25" s="382"/>
      <c r="E25" s="382"/>
      <c r="F25" s="382"/>
      <c r="G25" s="382"/>
      <c r="H25" s="382"/>
      <c r="I25" s="382"/>
      <c r="J25" s="382"/>
      <c r="K25" s="382"/>
      <c r="L25" s="382"/>
      <c r="M25" s="382"/>
      <c r="N25" s="383"/>
      <c r="O25" s="261"/>
      <c r="P25" s="262"/>
      <c r="Q25" s="262"/>
      <c r="R25" s="262"/>
      <c r="S25" s="262"/>
      <c r="T25" s="262"/>
      <c r="U25" s="262"/>
      <c r="V25" s="262"/>
      <c r="W25" s="262"/>
      <c r="X25" s="262"/>
      <c r="Y25" s="262"/>
      <c r="Z25" s="262"/>
      <c r="AA25" s="262"/>
      <c r="AB25" s="263"/>
    </row>
    <row r="26" spans="1:44" x14ac:dyDescent="0.35">
      <c r="A26" s="445" t="s">
        <v>3</v>
      </c>
      <c r="B26" s="446"/>
      <c r="C26" s="446"/>
      <c r="D26" s="446"/>
      <c r="E26" s="446"/>
      <c r="F26" s="446"/>
      <c r="G26" s="446"/>
      <c r="H26" s="446"/>
      <c r="I26" s="446"/>
      <c r="J26" s="446"/>
      <c r="K26" s="446"/>
      <c r="L26" s="446"/>
      <c r="M26" s="446"/>
      <c r="N26" s="447"/>
      <c r="O26" s="448" t="s">
        <v>4</v>
      </c>
      <c r="P26" s="446"/>
      <c r="Q26" s="446"/>
      <c r="R26" s="446"/>
      <c r="S26" s="446"/>
      <c r="T26" s="446"/>
      <c r="U26" s="446"/>
      <c r="V26" s="446"/>
      <c r="W26" s="446"/>
      <c r="X26" s="446"/>
      <c r="Y26" s="446"/>
      <c r="Z26" s="446"/>
      <c r="AA26" s="446"/>
      <c r="AB26" s="449"/>
    </row>
    <row r="27" spans="1:44" s="3" customFormat="1" x14ac:dyDescent="0.35">
      <c r="A27" s="315" t="s">
        <v>186</v>
      </c>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309" t="s">
        <v>130</v>
      </c>
      <c r="C28" s="310"/>
      <c r="D28" s="311"/>
      <c r="E28" s="240" t="s">
        <v>470</v>
      </c>
      <c r="F28" s="241"/>
      <c r="G28" s="241"/>
      <c r="H28" s="241"/>
      <c r="I28" s="241"/>
      <c r="J28" s="241"/>
      <c r="K28" s="241"/>
      <c r="L28" s="241"/>
      <c r="M28" s="242"/>
      <c r="N28" s="109"/>
      <c r="O28" s="225"/>
      <c r="P28" s="312" t="s">
        <v>130</v>
      </c>
      <c r="Q28" s="313"/>
      <c r="R28" s="314"/>
      <c r="S28" s="306"/>
      <c r="T28" s="307"/>
      <c r="U28" s="307"/>
      <c r="V28" s="307"/>
      <c r="W28" s="307"/>
      <c r="X28" s="307"/>
      <c r="Y28" s="307"/>
      <c r="Z28" s="307"/>
      <c r="AA28" s="308"/>
      <c r="AB28" s="222"/>
    </row>
    <row r="29" spans="1:44" s="3" customFormat="1" x14ac:dyDescent="0.35">
      <c r="A29" s="105"/>
      <c r="B29" s="309" t="s">
        <v>131</v>
      </c>
      <c r="C29" s="310"/>
      <c r="D29" s="311"/>
      <c r="E29" s="240" t="s">
        <v>471</v>
      </c>
      <c r="F29" s="241"/>
      <c r="G29" s="241"/>
      <c r="H29" s="241"/>
      <c r="I29" s="241"/>
      <c r="J29" s="241"/>
      <c r="K29" s="241"/>
      <c r="L29" s="241"/>
      <c r="M29" s="242"/>
      <c r="N29" s="109"/>
      <c r="O29" s="225"/>
      <c r="P29" s="312" t="s">
        <v>131</v>
      </c>
      <c r="Q29" s="313"/>
      <c r="R29" s="314"/>
      <c r="S29" s="306"/>
      <c r="T29" s="307"/>
      <c r="U29" s="307"/>
      <c r="V29" s="307"/>
      <c r="W29" s="307"/>
      <c r="X29" s="307"/>
      <c r="Y29" s="307"/>
      <c r="Z29" s="307"/>
      <c r="AA29" s="308"/>
      <c r="AB29" s="222"/>
    </row>
    <row r="30" spans="1:44" s="3" customFormat="1" x14ac:dyDescent="0.35">
      <c r="A30" s="105"/>
      <c r="B30" s="309" t="s">
        <v>132</v>
      </c>
      <c r="C30" s="310"/>
      <c r="D30" s="311"/>
      <c r="E30" s="240" t="s">
        <v>471</v>
      </c>
      <c r="F30" s="241"/>
      <c r="G30" s="241"/>
      <c r="H30" s="241"/>
      <c r="I30" s="241"/>
      <c r="J30" s="241"/>
      <c r="K30" s="241"/>
      <c r="L30" s="241"/>
      <c r="M30" s="242"/>
      <c r="N30" s="109"/>
      <c r="O30" s="225"/>
      <c r="P30" s="312" t="s">
        <v>132</v>
      </c>
      <c r="Q30" s="313"/>
      <c r="R30" s="314"/>
      <c r="S30" s="306"/>
      <c r="T30" s="307"/>
      <c r="U30" s="307"/>
      <c r="V30" s="307"/>
      <c r="W30" s="307"/>
      <c r="X30" s="307"/>
      <c r="Y30" s="307"/>
      <c r="Z30" s="307"/>
      <c r="AA30" s="308"/>
      <c r="AB30" s="222"/>
    </row>
    <row r="31" spans="1:44" s="3" customFormat="1" x14ac:dyDescent="0.35">
      <c r="A31" s="105"/>
      <c r="B31" s="309" t="s">
        <v>133</v>
      </c>
      <c r="C31" s="310"/>
      <c r="D31" s="311"/>
      <c r="E31" s="240" t="s">
        <v>471</v>
      </c>
      <c r="F31" s="241"/>
      <c r="G31" s="241"/>
      <c r="H31" s="241"/>
      <c r="I31" s="241"/>
      <c r="J31" s="241"/>
      <c r="K31" s="241"/>
      <c r="L31" s="241"/>
      <c r="M31" s="242"/>
      <c r="N31" s="109"/>
      <c r="O31" s="225"/>
      <c r="P31" s="312" t="s">
        <v>133</v>
      </c>
      <c r="Q31" s="313"/>
      <c r="R31" s="314"/>
      <c r="S31" s="306"/>
      <c r="T31" s="307"/>
      <c r="U31" s="307"/>
      <c r="V31" s="307"/>
      <c r="W31" s="307"/>
      <c r="X31" s="307"/>
      <c r="Y31" s="307"/>
      <c r="Z31" s="307"/>
      <c r="AA31" s="308"/>
      <c r="AB31" s="222"/>
    </row>
    <row r="32" spans="1:44" s="3" customFormat="1" x14ac:dyDescent="0.35">
      <c r="A32" s="105"/>
      <c r="B32" s="309" t="s">
        <v>134</v>
      </c>
      <c r="C32" s="310"/>
      <c r="D32" s="311"/>
      <c r="E32" s="240" t="s">
        <v>471</v>
      </c>
      <c r="F32" s="241"/>
      <c r="G32" s="241"/>
      <c r="H32" s="241"/>
      <c r="I32" s="241"/>
      <c r="J32" s="241"/>
      <c r="K32" s="241"/>
      <c r="L32" s="241"/>
      <c r="M32" s="242"/>
      <c r="N32" s="109"/>
      <c r="O32" s="225"/>
      <c r="P32" s="312" t="s">
        <v>134</v>
      </c>
      <c r="Q32" s="313"/>
      <c r="R32" s="314"/>
      <c r="S32" s="306"/>
      <c r="T32" s="307"/>
      <c r="U32" s="307"/>
      <c r="V32" s="307"/>
      <c r="W32" s="307"/>
      <c r="X32" s="307"/>
      <c r="Y32" s="307"/>
      <c r="Z32" s="307"/>
      <c r="AA32" s="308"/>
      <c r="AB32" s="222"/>
    </row>
    <row r="33" spans="1:29" s="3" customFormat="1" x14ac:dyDescent="0.35">
      <c r="A33" s="105"/>
      <c r="B33" s="237" t="s">
        <v>135</v>
      </c>
      <c r="C33" s="238"/>
      <c r="D33" s="239"/>
      <c r="E33" s="240" t="s">
        <v>471</v>
      </c>
      <c r="F33" s="241"/>
      <c r="G33" s="241"/>
      <c r="H33" s="241"/>
      <c r="I33" s="241"/>
      <c r="J33" s="241"/>
      <c r="K33" s="241"/>
      <c r="L33" s="241"/>
      <c r="M33" s="242"/>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440" t="s">
        <v>51</v>
      </c>
      <c r="B35" s="441"/>
      <c r="C35" s="441"/>
      <c r="D35" s="441"/>
      <c r="E35" s="441"/>
      <c r="F35" s="441"/>
      <c r="G35" s="441"/>
      <c r="H35" s="441"/>
      <c r="I35" s="441"/>
      <c r="J35" s="441"/>
      <c r="K35" s="441"/>
      <c r="L35" s="441"/>
      <c r="M35" s="441"/>
      <c r="N35" s="441"/>
      <c r="O35" s="441" t="s">
        <v>5</v>
      </c>
      <c r="P35" s="441"/>
      <c r="Q35" s="441"/>
      <c r="R35" s="441"/>
      <c r="S35" s="441"/>
      <c r="T35" s="441"/>
      <c r="U35" s="441"/>
      <c r="V35" s="441"/>
      <c r="W35" s="441"/>
      <c r="X35" s="441"/>
      <c r="Y35" s="441"/>
      <c r="Z35" s="441"/>
      <c r="AA35" s="441"/>
      <c r="AB35" s="442"/>
    </row>
    <row r="36" spans="1:29" ht="99" customHeight="1" x14ac:dyDescent="0.35">
      <c r="A36" s="300" t="s">
        <v>425</v>
      </c>
      <c r="B36" s="252"/>
      <c r="C36" s="252"/>
      <c r="D36" s="252"/>
      <c r="E36" s="252"/>
      <c r="F36" s="252"/>
      <c r="G36" s="252"/>
      <c r="H36" s="252"/>
      <c r="I36" s="252"/>
      <c r="J36" s="252"/>
      <c r="K36" s="252"/>
      <c r="L36" s="252"/>
      <c r="M36" s="252"/>
      <c r="N36" s="301"/>
      <c r="O36" s="302" t="s">
        <v>426</v>
      </c>
      <c r="P36" s="252"/>
      <c r="Q36" s="252"/>
      <c r="R36" s="252"/>
      <c r="S36" s="252"/>
      <c r="T36" s="252"/>
      <c r="U36" s="252"/>
      <c r="V36" s="252"/>
      <c r="W36" s="252"/>
      <c r="X36" s="252"/>
      <c r="Y36" s="252"/>
      <c r="Z36" s="252"/>
      <c r="AA36" s="252"/>
      <c r="AB36" s="253"/>
    </row>
    <row r="37" spans="1:29" x14ac:dyDescent="0.35">
      <c r="A37" s="440" t="s">
        <v>10</v>
      </c>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2"/>
    </row>
    <row r="38" spans="1:29" x14ac:dyDescent="0.35">
      <c r="A38" s="436" t="s">
        <v>52</v>
      </c>
      <c r="B38" s="437"/>
      <c r="C38" s="437"/>
      <c r="D38" s="437"/>
      <c r="E38" s="437"/>
      <c r="F38" s="437"/>
      <c r="G38" s="437"/>
      <c r="H38" s="437"/>
      <c r="I38" s="437"/>
      <c r="J38" s="437"/>
      <c r="K38" s="296" t="s">
        <v>428</v>
      </c>
      <c r="L38" s="296"/>
      <c r="M38" s="296"/>
      <c r="N38" s="296"/>
      <c r="O38" s="296"/>
      <c r="P38" s="296"/>
      <c r="Q38" s="296"/>
      <c r="R38" s="296"/>
      <c r="S38" s="296"/>
      <c r="T38" s="296"/>
      <c r="U38" s="296"/>
      <c r="V38" s="296"/>
      <c r="W38" s="296"/>
      <c r="X38" s="296"/>
      <c r="Y38" s="296"/>
      <c r="Z38" s="296"/>
      <c r="AA38" s="296"/>
      <c r="AB38" s="297"/>
      <c r="AC38" s="1"/>
    </row>
    <row r="39" spans="1:29" x14ac:dyDescent="0.35">
      <c r="A39" s="436" t="s">
        <v>120</v>
      </c>
      <c r="B39" s="437"/>
      <c r="C39" s="437"/>
      <c r="D39" s="437"/>
      <c r="E39" s="437"/>
      <c r="F39" s="437"/>
      <c r="G39" s="437"/>
      <c r="H39" s="437"/>
      <c r="I39" s="437"/>
      <c r="J39" s="437"/>
      <c r="K39" s="443"/>
      <c r="L39" s="443"/>
      <c r="M39" s="443"/>
      <c r="N39" s="443"/>
      <c r="O39" s="443"/>
      <c r="P39" s="443"/>
      <c r="Q39" s="443"/>
      <c r="R39" s="443"/>
      <c r="S39" s="443"/>
      <c r="T39" s="443"/>
      <c r="U39" s="443"/>
      <c r="V39" s="443"/>
      <c r="W39" s="443"/>
      <c r="X39" s="443"/>
      <c r="Y39" s="443"/>
      <c r="Z39" s="443"/>
      <c r="AA39" s="443"/>
      <c r="AB39" s="444"/>
      <c r="AC39" s="1"/>
    </row>
    <row r="40" spans="1:29" x14ac:dyDescent="0.35">
      <c r="A40" s="436" t="s">
        <v>11</v>
      </c>
      <c r="B40" s="437"/>
      <c r="C40" s="437"/>
      <c r="D40" s="437"/>
      <c r="E40" s="437"/>
      <c r="F40" s="437"/>
      <c r="G40" s="437"/>
      <c r="H40" s="437"/>
      <c r="I40" s="437"/>
      <c r="J40" s="437"/>
      <c r="K40" s="296" t="s">
        <v>500</v>
      </c>
      <c r="L40" s="296"/>
      <c r="M40" s="296"/>
      <c r="N40" s="296"/>
      <c r="O40" s="296"/>
      <c r="P40" s="296"/>
      <c r="Q40" s="296"/>
      <c r="R40" s="296"/>
      <c r="S40" s="296"/>
      <c r="T40" s="296"/>
      <c r="U40" s="296"/>
      <c r="V40" s="296"/>
      <c r="W40" s="296"/>
      <c r="X40" s="296"/>
      <c r="Y40" s="296"/>
      <c r="Z40" s="296"/>
      <c r="AA40" s="296"/>
      <c r="AB40" s="297"/>
      <c r="AC40" s="1"/>
    </row>
    <row r="41" spans="1:29" ht="15" thickBot="1" x14ac:dyDescent="0.4">
      <c r="A41" s="438" t="s">
        <v>12</v>
      </c>
      <c r="B41" s="439"/>
      <c r="C41" s="439"/>
      <c r="D41" s="439"/>
      <c r="E41" s="439"/>
      <c r="F41" s="439"/>
      <c r="G41" s="439"/>
      <c r="H41" s="439"/>
      <c r="I41" s="439"/>
      <c r="J41" s="439"/>
      <c r="K41" s="418"/>
      <c r="L41" s="418"/>
      <c r="M41" s="418"/>
      <c r="N41" s="418"/>
      <c r="O41" s="418"/>
      <c r="P41" s="418"/>
      <c r="Q41" s="418"/>
      <c r="R41" s="418"/>
      <c r="S41" s="418"/>
      <c r="T41" s="418"/>
      <c r="U41" s="418"/>
      <c r="V41" s="418"/>
      <c r="W41" s="418"/>
      <c r="X41" s="418"/>
      <c r="Y41" s="418"/>
      <c r="Z41" s="418"/>
      <c r="AA41" s="418"/>
      <c r="AB41" s="419"/>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0866141732283472" right="0.70866141732283472" top="0.74803149606299213" bottom="0.74803149606299213" header="0.31496062992125984" footer="0.31496062992125984"/>
  <pageSetup paperSize="9" scale="93" orientation="portrait" r:id="rId1"/>
  <headerFooter>
    <oddFooter>Page &amp;P de &amp;N</oddFooter>
  </headerFooter>
  <rowBreaks count="1" manualBreakCount="1">
    <brk id="25" max="27"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AR41"/>
  <sheetViews>
    <sheetView view="pageBreakPreview" topLeftCell="A11" zoomScaleNormal="100" zoomScaleSheetLayoutView="100" workbookViewId="0">
      <selection activeCell="A8" sqref="A8:AB8"/>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473" t="str">
        <f ca="1">VLOOKUP(AC2,Sommaire!B4:C96,2,"faux")</f>
        <v>AXE F : Suivi du PCAET</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5"/>
      <c r="AC2" s="76" t="str">
        <f ca="1">MID(AA4,1,1)</f>
        <v>F</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str">
        <f ca="1">VLOOKUP(RIGHT(CELL("filename",A1),LEN(CELL("filename",A1))-SEARCH("]",CELL("filename",A1))),Sommaire!C5:D69,2,"faux")</f>
        <v>Développer l'information et la sensibilisation de tous les acteurs du territoire sur l'ensemble des axes du PCAET</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F.2</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462" t="s">
        <v>6</v>
      </c>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4"/>
    </row>
    <row r="8" spans="1:29" ht="157.5" customHeight="1" x14ac:dyDescent="0.35">
      <c r="A8" s="300" t="s">
        <v>517</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row>
    <row r="9" spans="1:29" x14ac:dyDescent="0.35">
      <c r="A9" s="462" t="s">
        <v>53</v>
      </c>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4"/>
    </row>
    <row r="10" spans="1:29" x14ac:dyDescent="0.35">
      <c r="A10" s="337" t="s">
        <v>504</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9"/>
      <c r="AC10" s="21"/>
    </row>
    <row r="11" spans="1:29" ht="409.5" customHeight="1" x14ac:dyDescent="0.35">
      <c r="A11" s="33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9"/>
      <c r="AC11" s="21"/>
    </row>
    <row r="12" spans="1:29" x14ac:dyDescent="0.35">
      <c r="A12" s="462" t="s">
        <v>1</v>
      </c>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4"/>
    </row>
    <row r="13" spans="1:29" x14ac:dyDescent="0.35">
      <c r="A13" s="267" t="s">
        <v>48</v>
      </c>
      <c r="B13" s="268"/>
      <c r="C13" s="268"/>
      <c r="D13" s="268"/>
      <c r="E13" s="268"/>
      <c r="F13" s="268"/>
      <c r="G13" s="268"/>
      <c r="H13" s="268"/>
      <c r="I13" s="268"/>
      <c r="J13" s="268"/>
      <c r="K13" s="268"/>
      <c r="L13" s="268"/>
      <c r="M13" s="268"/>
      <c r="N13" s="268"/>
      <c r="O13" s="268" t="s">
        <v>49</v>
      </c>
      <c r="P13" s="268"/>
      <c r="Q13" s="268"/>
      <c r="R13" s="268"/>
      <c r="S13" s="268"/>
      <c r="T13" s="268"/>
      <c r="U13" s="268"/>
      <c r="V13" s="268"/>
      <c r="W13" s="268"/>
      <c r="X13" s="268"/>
      <c r="Y13" s="268"/>
      <c r="Z13" s="268"/>
      <c r="AA13" s="268"/>
      <c r="AB13" s="269"/>
    </row>
    <row r="14" spans="1:29" s="3" customFormat="1" ht="57" customHeight="1" x14ac:dyDescent="0.35">
      <c r="A14" s="271" t="s">
        <v>265</v>
      </c>
      <c r="B14" s="272"/>
      <c r="C14" s="272"/>
      <c r="D14" s="272"/>
      <c r="E14" s="272"/>
      <c r="F14" s="272"/>
      <c r="G14" s="272"/>
      <c r="H14" s="272"/>
      <c r="I14" s="272"/>
      <c r="J14" s="272"/>
      <c r="K14" s="272"/>
      <c r="L14" s="272"/>
      <c r="M14" s="272"/>
      <c r="N14" s="273"/>
      <c r="O14" s="274" t="s">
        <v>266</v>
      </c>
      <c r="P14" s="272"/>
      <c r="Q14" s="272"/>
      <c r="R14" s="272"/>
      <c r="S14" s="272"/>
      <c r="T14" s="272"/>
      <c r="U14" s="272"/>
      <c r="V14" s="272"/>
      <c r="W14" s="272"/>
      <c r="X14" s="272"/>
      <c r="Y14" s="272"/>
      <c r="Z14" s="272"/>
      <c r="AA14" s="272"/>
      <c r="AB14" s="275"/>
    </row>
    <row r="15" spans="1:29" x14ac:dyDescent="0.35">
      <c r="A15" s="267" t="s">
        <v>191</v>
      </c>
      <c r="B15" s="268"/>
      <c r="C15" s="268"/>
      <c r="D15" s="268"/>
      <c r="E15" s="268"/>
      <c r="F15" s="268"/>
      <c r="G15" s="268"/>
      <c r="H15" s="268"/>
      <c r="I15" s="268"/>
      <c r="J15" s="268"/>
      <c r="K15" s="268"/>
      <c r="L15" s="268"/>
      <c r="M15" s="268"/>
      <c r="N15" s="268"/>
      <c r="O15" s="268" t="s">
        <v>64</v>
      </c>
      <c r="P15" s="268"/>
      <c r="Q15" s="268"/>
      <c r="R15" s="268"/>
      <c r="S15" s="268"/>
      <c r="T15" s="268"/>
      <c r="U15" s="268"/>
      <c r="V15" s="268"/>
      <c r="W15" s="268"/>
      <c r="X15" s="268"/>
      <c r="Y15" s="268"/>
      <c r="Z15" s="268"/>
      <c r="AA15" s="268"/>
      <c r="AB15" s="269"/>
    </row>
    <row r="16" spans="1:29" x14ac:dyDescent="0.35">
      <c r="A16" s="276" t="s">
        <v>273</v>
      </c>
      <c r="B16" s="255"/>
      <c r="C16" s="255"/>
      <c r="D16" s="255"/>
      <c r="E16" s="255"/>
      <c r="F16" s="255"/>
      <c r="G16" s="255"/>
      <c r="H16" s="255"/>
      <c r="I16" s="255"/>
      <c r="J16" s="255"/>
      <c r="K16" s="255"/>
      <c r="L16" s="255"/>
      <c r="M16" s="255"/>
      <c r="N16" s="277"/>
      <c r="O16" s="276" t="s">
        <v>273</v>
      </c>
      <c r="P16" s="255"/>
      <c r="Q16" s="255"/>
      <c r="R16" s="255"/>
      <c r="S16" s="255"/>
      <c r="T16" s="255"/>
      <c r="U16" s="255"/>
      <c r="V16" s="255"/>
      <c r="W16" s="255"/>
      <c r="X16" s="255"/>
      <c r="Y16" s="255"/>
      <c r="Z16" s="255"/>
      <c r="AA16" s="255"/>
      <c r="AB16" s="277"/>
    </row>
    <row r="17" spans="1:44" x14ac:dyDescent="0.35">
      <c r="A17" s="267" t="s">
        <v>63</v>
      </c>
      <c r="B17" s="268"/>
      <c r="C17" s="268"/>
      <c r="D17" s="268"/>
      <c r="E17" s="268"/>
      <c r="F17" s="268"/>
      <c r="G17" s="268"/>
      <c r="H17" s="268"/>
      <c r="I17" s="268"/>
      <c r="J17" s="268"/>
      <c r="K17" s="268"/>
      <c r="L17" s="268"/>
      <c r="M17" s="268"/>
      <c r="N17" s="268"/>
      <c r="O17" s="268" t="s">
        <v>144</v>
      </c>
      <c r="P17" s="268"/>
      <c r="Q17" s="268"/>
      <c r="R17" s="268"/>
      <c r="S17" s="268"/>
      <c r="T17" s="268"/>
      <c r="U17" s="268"/>
      <c r="V17" s="268"/>
      <c r="W17" s="268"/>
      <c r="X17" s="268"/>
      <c r="Y17" s="268"/>
      <c r="Z17" s="268"/>
      <c r="AA17" s="268"/>
      <c r="AB17" s="269"/>
    </row>
    <row r="18" spans="1:44" x14ac:dyDescent="0.35">
      <c r="A18" s="270" t="s">
        <v>267</v>
      </c>
      <c r="B18" s="255"/>
      <c r="C18" s="255"/>
      <c r="D18" s="255"/>
      <c r="E18" s="255"/>
      <c r="F18" s="255"/>
      <c r="G18" s="255"/>
      <c r="H18" s="255"/>
      <c r="I18" s="255"/>
      <c r="J18" s="255"/>
      <c r="K18" s="255"/>
      <c r="L18" s="255"/>
      <c r="M18" s="255"/>
      <c r="N18" s="255"/>
      <c r="O18" s="256" t="s">
        <v>8</v>
      </c>
      <c r="P18" s="256"/>
      <c r="Q18" s="256"/>
      <c r="R18" s="256"/>
      <c r="S18" s="256"/>
      <c r="T18" s="256"/>
      <c r="U18" s="256"/>
      <c r="V18" s="256"/>
      <c r="W18" s="256"/>
      <c r="X18" s="256"/>
      <c r="Y18" s="256"/>
      <c r="Z18" s="256"/>
      <c r="AA18" s="256"/>
      <c r="AB18" s="257"/>
    </row>
    <row r="19" spans="1:44" x14ac:dyDescent="0.35">
      <c r="A19" s="267" t="s">
        <v>229</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9"/>
    </row>
    <row r="20" spans="1:44" ht="59" customHeight="1" x14ac:dyDescent="0.35">
      <c r="A20" s="254" t="s">
        <v>477</v>
      </c>
      <c r="B20" s="255"/>
      <c r="C20" s="255"/>
      <c r="D20" s="255"/>
      <c r="E20" s="255"/>
      <c r="F20" s="255"/>
      <c r="G20" s="255"/>
      <c r="H20" s="255"/>
      <c r="I20" s="255"/>
      <c r="J20" s="255"/>
      <c r="K20" s="255"/>
      <c r="L20" s="255"/>
      <c r="M20" s="255"/>
      <c r="N20" s="255"/>
      <c r="O20" s="256"/>
      <c r="P20" s="256"/>
      <c r="Q20" s="256"/>
      <c r="R20" s="256"/>
      <c r="S20" s="256"/>
      <c r="T20" s="256"/>
      <c r="U20" s="256"/>
      <c r="V20" s="256"/>
      <c r="W20" s="256"/>
      <c r="X20" s="256"/>
      <c r="Y20" s="256"/>
      <c r="Z20" s="256"/>
      <c r="AA20" s="256"/>
      <c r="AB20" s="257"/>
    </row>
    <row r="21" spans="1:44" x14ac:dyDescent="0.35">
      <c r="A21" s="468" t="s">
        <v>2</v>
      </c>
      <c r="B21" s="469"/>
      <c r="C21" s="469"/>
      <c r="D21" s="469"/>
      <c r="E21" s="469"/>
      <c r="F21" s="469"/>
      <c r="G21" s="469"/>
      <c r="H21" s="469"/>
      <c r="I21" s="469"/>
      <c r="J21" s="469"/>
      <c r="K21" s="469"/>
      <c r="L21" s="469"/>
      <c r="M21" s="469"/>
      <c r="N21" s="471"/>
      <c r="O21" s="472" t="s">
        <v>50</v>
      </c>
      <c r="P21" s="469"/>
      <c r="Q21" s="469"/>
      <c r="R21" s="469"/>
      <c r="S21" s="469"/>
      <c r="T21" s="469"/>
      <c r="U21" s="469"/>
      <c r="V21" s="469"/>
      <c r="W21" s="469"/>
      <c r="X21" s="469"/>
      <c r="Y21" s="469"/>
      <c r="Z21" s="469"/>
      <c r="AA21" s="469"/>
      <c r="AB21" s="470"/>
    </row>
    <row r="22" spans="1:44" ht="14.5" customHeight="1" x14ac:dyDescent="0.35">
      <c r="A22" s="258" t="s">
        <v>193</v>
      </c>
      <c r="B22" s="259"/>
      <c r="C22" s="259"/>
      <c r="D22" s="259"/>
      <c r="E22" s="259"/>
      <c r="F22" s="259"/>
      <c r="G22" s="259"/>
      <c r="H22" s="259"/>
      <c r="I22" s="259"/>
      <c r="J22" s="259"/>
      <c r="K22" s="259"/>
      <c r="L22" s="259"/>
      <c r="M22" s="259"/>
      <c r="N22" s="260"/>
      <c r="O22" s="230" t="s">
        <v>163</v>
      </c>
      <c r="P22" s="228"/>
      <c r="Q22" s="228"/>
      <c r="R22" s="228"/>
      <c r="S22" s="228"/>
      <c r="T22" s="228"/>
      <c r="U22" s="228"/>
      <c r="V22" s="228"/>
      <c r="W22" s="228"/>
      <c r="X22" s="228"/>
      <c r="Y22" s="228"/>
      <c r="Z22" s="228"/>
      <c r="AA22" s="228"/>
      <c r="AB22" s="231"/>
      <c r="AR22" s="92"/>
    </row>
    <row r="23" spans="1:44" ht="14.5" customHeight="1" x14ac:dyDescent="0.35">
      <c r="A23" s="258" t="s">
        <v>288</v>
      </c>
      <c r="B23" s="259"/>
      <c r="C23" s="259"/>
      <c r="D23" s="259"/>
      <c r="E23" s="259"/>
      <c r="F23" s="259"/>
      <c r="G23" s="259"/>
      <c r="H23" s="259"/>
      <c r="I23" s="259"/>
      <c r="J23" s="259"/>
      <c r="K23" s="259"/>
      <c r="L23" s="259"/>
      <c r="M23" s="259"/>
      <c r="N23" s="260"/>
      <c r="O23" s="230"/>
      <c r="P23" s="228"/>
      <c r="Q23" s="228"/>
      <c r="R23" s="228"/>
      <c r="S23" s="228"/>
      <c r="T23" s="228"/>
      <c r="U23" s="228"/>
      <c r="V23" s="228"/>
      <c r="W23" s="228"/>
      <c r="X23" s="228"/>
      <c r="Y23" s="228"/>
      <c r="Z23" s="228"/>
      <c r="AA23" s="228"/>
      <c r="AB23" s="231"/>
    </row>
    <row r="24" spans="1:44" ht="14.5" customHeight="1" x14ac:dyDescent="0.35">
      <c r="A24" s="258" t="s">
        <v>289</v>
      </c>
      <c r="B24" s="259"/>
      <c r="C24" s="259"/>
      <c r="D24" s="259"/>
      <c r="E24" s="259"/>
      <c r="F24" s="259"/>
      <c r="G24" s="259"/>
      <c r="H24" s="259"/>
      <c r="I24" s="259"/>
      <c r="J24" s="259"/>
      <c r="K24" s="259"/>
      <c r="L24" s="259"/>
      <c r="M24" s="259"/>
      <c r="N24" s="260"/>
      <c r="O24" s="230"/>
      <c r="P24" s="228"/>
      <c r="Q24" s="228"/>
      <c r="R24" s="228"/>
      <c r="S24" s="228"/>
      <c r="T24" s="228"/>
      <c r="U24" s="228"/>
      <c r="V24" s="228"/>
      <c r="W24" s="228"/>
      <c r="X24" s="228"/>
      <c r="Y24" s="228"/>
      <c r="Z24" s="228"/>
      <c r="AA24" s="228"/>
      <c r="AB24" s="231"/>
    </row>
    <row r="25" spans="1:44" ht="14.5" customHeight="1" x14ac:dyDescent="0.35">
      <c r="A25" s="264" t="s">
        <v>290</v>
      </c>
      <c r="B25" s="265"/>
      <c r="C25" s="265"/>
      <c r="D25" s="265"/>
      <c r="E25" s="265"/>
      <c r="F25" s="265"/>
      <c r="G25" s="265"/>
      <c r="H25" s="265"/>
      <c r="I25" s="265"/>
      <c r="J25" s="265"/>
      <c r="K25" s="265"/>
      <c r="L25" s="265"/>
      <c r="M25" s="265"/>
      <c r="N25" s="266"/>
      <c r="O25" s="261"/>
      <c r="P25" s="262"/>
      <c r="Q25" s="262"/>
      <c r="R25" s="262"/>
      <c r="S25" s="262"/>
      <c r="T25" s="262"/>
      <c r="U25" s="262"/>
      <c r="V25" s="262"/>
      <c r="W25" s="262"/>
      <c r="X25" s="262"/>
      <c r="Y25" s="262"/>
      <c r="Z25" s="262"/>
      <c r="AA25" s="262"/>
      <c r="AB25" s="263"/>
    </row>
    <row r="26" spans="1:44" x14ac:dyDescent="0.35">
      <c r="A26" s="468" t="s">
        <v>3</v>
      </c>
      <c r="B26" s="469"/>
      <c r="C26" s="469"/>
      <c r="D26" s="469"/>
      <c r="E26" s="469"/>
      <c r="F26" s="469"/>
      <c r="G26" s="469"/>
      <c r="H26" s="469"/>
      <c r="I26" s="469"/>
      <c r="J26" s="469"/>
      <c r="K26" s="469"/>
      <c r="L26" s="469"/>
      <c r="M26" s="469"/>
      <c r="N26" s="471"/>
      <c r="O26" s="472" t="s">
        <v>4</v>
      </c>
      <c r="P26" s="469"/>
      <c r="Q26" s="469"/>
      <c r="R26" s="469"/>
      <c r="S26" s="469"/>
      <c r="T26" s="469"/>
      <c r="U26" s="469"/>
      <c r="V26" s="469"/>
      <c r="W26" s="469"/>
      <c r="X26" s="469"/>
      <c r="Y26" s="469"/>
      <c r="Z26" s="469"/>
      <c r="AA26" s="469"/>
      <c r="AB26" s="470"/>
    </row>
    <row r="27" spans="1:44" s="3" customFormat="1" x14ac:dyDescent="0.35">
      <c r="A27" s="248" t="s">
        <v>155</v>
      </c>
      <c r="B27" s="249"/>
      <c r="C27" s="249"/>
      <c r="D27" s="249"/>
      <c r="E27" s="249"/>
      <c r="F27" s="249"/>
      <c r="G27" s="249"/>
      <c r="H27" s="249"/>
      <c r="I27" s="249"/>
      <c r="J27" s="249"/>
      <c r="K27" s="249"/>
      <c r="L27" s="249"/>
      <c r="M27" s="249"/>
      <c r="N27" s="250"/>
      <c r="O27" s="251"/>
      <c r="P27" s="252"/>
      <c r="Q27" s="252"/>
      <c r="R27" s="252"/>
      <c r="S27" s="252"/>
      <c r="T27" s="252"/>
      <c r="U27" s="252"/>
      <c r="V27" s="252"/>
      <c r="W27" s="252"/>
      <c r="X27" s="252"/>
      <c r="Y27" s="252"/>
      <c r="Z27" s="252"/>
      <c r="AA27" s="252"/>
      <c r="AB27" s="253"/>
    </row>
    <row r="28" spans="1:44" s="3" customFormat="1" x14ac:dyDescent="0.35">
      <c r="A28" s="105"/>
      <c r="B28" s="237" t="s">
        <v>130</v>
      </c>
      <c r="C28" s="238"/>
      <c r="D28" s="239"/>
      <c r="E28" s="240" t="s">
        <v>392</v>
      </c>
      <c r="F28" s="241"/>
      <c r="G28" s="241"/>
      <c r="H28" s="241"/>
      <c r="I28" s="241"/>
      <c r="J28" s="241"/>
      <c r="K28" s="241"/>
      <c r="L28" s="241"/>
      <c r="M28" s="242"/>
      <c r="N28" s="109"/>
      <c r="O28" s="225"/>
      <c r="P28" s="237" t="s">
        <v>130</v>
      </c>
      <c r="Q28" s="238"/>
      <c r="R28" s="239"/>
      <c r="S28" s="240"/>
      <c r="T28" s="241"/>
      <c r="U28" s="241"/>
      <c r="V28" s="241"/>
      <c r="W28" s="241"/>
      <c r="X28" s="241"/>
      <c r="Y28" s="241"/>
      <c r="Z28" s="241"/>
      <c r="AA28" s="242"/>
      <c r="AB28" s="222"/>
    </row>
    <row r="29" spans="1:44" s="3" customFormat="1" x14ac:dyDescent="0.35">
      <c r="A29" s="105"/>
      <c r="B29" s="237" t="s">
        <v>131</v>
      </c>
      <c r="C29" s="238"/>
      <c r="D29" s="239"/>
      <c r="E29" s="240" t="s">
        <v>393</v>
      </c>
      <c r="F29" s="241"/>
      <c r="G29" s="241"/>
      <c r="H29" s="241"/>
      <c r="I29" s="241"/>
      <c r="J29" s="241"/>
      <c r="K29" s="241"/>
      <c r="L29" s="241"/>
      <c r="M29" s="242"/>
      <c r="N29" s="109"/>
      <c r="O29" s="225"/>
      <c r="P29" s="237" t="s">
        <v>131</v>
      </c>
      <c r="Q29" s="238"/>
      <c r="R29" s="239"/>
      <c r="S29" s="240"/>
      <c r="T29" s="241"/>
      <c r="U29" s="241"/>
      <c r="V29" s="241"/>
      <c r="W29" s="241"/>
      <c r="X29" s="241"/>
      <c r="Y29" s="241"/>
      <c r="Z29" s="241"/>
      <c r="AA29" s="242"/>
      <c r="AB29" s="222"/>
    </row>
    <row r="30" spans="1:44" s="3" customFormat="1" x14ac:dyDescent="0.35">
      <c r="A30" s="105"/>
      <c r="B30" s="237" t="s">
        <v>132</v>
      </c>
      <c r="C30" s="238"/>
      <c r="D30" s="239"/>
      <c r="E30" s="240" t="s">
        <v>393</v>
      </c>
      <c r="F30" s="241"/>
      <c r="G30" s="241"/>
      <c r="H30" s="241"/>
      <c r="I30" s="241"/>
      <c r="J30" s="241"/>
      <c r="K30" s="241"/>
      <c r="L30" s="241"/>
      <c r="M30" s="242"/>
      <c r="N30" s="109"/>
      <c r="O30" s="225"/>
      <c r="P30" s="237" t="s">
        <v>132</v>
      </c>
      <c r="Q30" s="238"/>
      <c r="R30" s="239"/>
      <c r="S30" s="240"/>
      <c r="T30" s="241"/>
      <c r="U30" s="241"/>
      <c r="V30" s="241"/>
      <c r="W30" s="241"/>
      <c r="X30" s="241"/>
      <c r="Y30" s="241"/>
      <c r="Z30" s="241"/>
      <c r="AA30" s="242"/>
      <c r="AB30" s="222"/>
    </row>
    <row r="31" spans="1:44" s="3" customFormat="1" x14ac:dyDescent="0.35">
      <c r="A31" s="105"/>
      <c r="B31" s="237" t="s">
        <v>133</v>
      </c>
      <c r="C31" s="238"/>
      <c r="D31" s="239"/>
      <c r="E31" s="240" t="s">
        <v>393</v>
      </c>
      <c r="F31" s="241"/>
      <c r="G31" s="241"/>
      <c r="H31" s="241"/>
      <c r="I31" s="241"/>
      <c r="J31" s="241"/>
      <c r="K31" s="241"/>
      <c r="L31" s="241"/>
      <c r="M31" s="242"/>
      <c r="N31" s="109"/>
      <c r="O31" s="225"/>
      <c r="P31" s="237" t="s">
        <v>133</v>
      </c>
      <c r="Q31" s="238"/>
      <c r="R31" s="239"/>
      <c r="S31" s="240"/>
      <c r="T31" s="241"/>
      <c r="U31" s="241"/>
      <c r="V31" s="241"/>
      <c r="W31" s="241"/>
      <c r="X31" s="241"/>
      <c r="Y31" s="241"/>
      <c r="Z31" s="241"/>
      <c r="AA31" s="242"/>
      <c r="AB31" s="222"/>
    </row>
    <row r="32" spans="1:44" s="3" customFormat="1" x14ac:dyDescent="0.35">
      <c r="A32" s="105"/>
      <c r="B32" s="237" t="s">
        <v>134</v>
      </c>
      <c r="C32" s="238"/>
      <c r="D32" s="239"/>
      <c r="E32" s="240" t="s">
        <v>393</v>
      </c>
      <c r="F32" s="241"/>
      <c r="G32" s="241"/>
      <c r="H32" s="241"/>
      <c r="I32" s="241"/>
      <c r="J32" s="241"/>
      <c r="K32" s="241"/>
      <c r="L32" s="241"/>
      <c r="M32" s="242"/>
      <c r="N32" s="109"/>
      <c r="O32" s="225"/>
      <c r="P32" s="237" t="s">
        <v>134</v>
      </c>
      <c r="Q32" s="238"/>
      <c r="R32" s="239"/>
      <c r="S32" s="240"/>
      <c r="T32" s="241"/>
      <c r="U32" s="241"/>
      <c r="V32" s="241"/>
      <c r="W32" s="241"/>
      <c r="X32" s="241"/>
      <c r="Y32" s="241"/>
      <c r="Z32" s="241"/>
      <c r="AA32" s="242"/>
      <c r="AB32" s="222"/>
    </row>
    <row r="33" spans="1:29" s="3" customFormat="1" x14ac:dyDescent="0.35">
      <c r="A33" s="105"/>
      <c r="B33" s="237" t="s">
        <v>135</v>
      </c>
      <c r="C33" s="238"/>
      <c r="D33" s="239"/>
      <c r="E33" s="240" t="s">
        <v>393</v>
      </c>
      <c r="F33" s="241"/>
      <c r="G33" s="241"/>
      <c r="H33" s="241"/>
      <c r="I33" s="241"/>
      <c r="J33" s="241"/>
      <c r="K33" s="241"/>
      <c r="L33" s="241"/>
      <c r="M33" s="242"/>
      <c r="N33" s="109"/>
      <c r="O33" s="225"/>
      <c r="P33" s="237" t="s">
        <v>135</v>
      </c>
      <c r="Q33" s="238"/>
      <c r="R33" s="239"/>
      <c r="S33" s="240"/>
      <c r="T33" s="241"/>
      <c r="U33" s="241"/>
      <c r="V33" s="241"/>
      <c r="W33" s="241"/>
      <c r="X33" s="241"/>
      <c r="Y33" s="241"/>
      <c r="Z33" s="241"/>
      <c r="AA33" s="242"/>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468" t="s">
        <v>51</v>
      </c>
      <c r="B35" s="469"/>
      <c r="C35" s="469"/>
      <c r="D35" s="469"/>
      <c r="E35" s="469"/>
      <c r="F35" s="469"/>
      <c r="G35" s="469"/>
      <c r="H35" s="469"/>
      <c r="I35" s="469"/>
      <c r="J35" s="469"/>
      <c r="K35" s="469"/>
      <c r="L35" s="469"/>
      <c r="M35" s="469"/>
      <c r="N35" s="469"/>
      <c r="O35" s="469" t="s">
        <v>5</v>
      </c>
      <c r="P35" s="469"/>
      <c r="Q35" s="469"/>
      <c r="R35" s="469"/>
      <c r="S35" s="469"/>
      <c r="T35" s="469"/>
      <c r="U35" s="469"/>
      <c r="V35" s="469"/>
      <c r="W35" s="469"/>
      <c r="X35" s="469"/>
      <c r="Y35" s="469"/>
      <c r="Z35" s="469"/>
      <c r="AA35" s="469"/>
      <c r="AB35" s="470"/>
    </row>
    <row r="36" spans="1:29" ht="44" customHeight="1" x14ac:dyDescent="0.35">
      <c r="A36" s="227" t="s">
        <v>291</v>
      </c>
      <c r="B36" s="228"/>
      <c r="C36" s="228"/>
      <c r="D36" s="228"/>
      <c r="E36" s="228"/>
      <c r="F36" s="228"/>
      <c r="G36" s="228"/>
      <c r="H36" s="228"/>
      <c r="I36" s="228"/>
      <c r="J36" s="228"/>
      <c r="K36" s="228"/>
      <c r="L36" s="228"/>
      <c r="M36" s="228"/>
      <c r="N36" s="229"/>
      <c r="O36" s="230" t="s">
        <v>156</v>
      </c>
      <c r="P36" s="228"/>
      <c r="Q36" s="228"/>
      <c r="R36" s="228"/>
      <c r="S36" s="228"/>
      <c r="T36" s="228"/>
      <c r="U36" s="228"/>
      <c r="V36" s="228"/>
      <c r="W36" s="228"/>
      <c r="X36" s="228"/>
      <c r="Y36" s="228"/>
      <c r="Z36" s="228"/>
      <c r="AA36" s="228"/>
      <c r="AB36" s="231"/>
    </row>
    <row r="37" spans="1:29" x14ac:dyDescent="0.35">
      <c r="A37" s="465" t="s">
        <v>10</v>
      </c>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7"/>
    </row>
    <row r="38" spans="1:29" ht="35.5" customHeight="1" x14ac:dyDescent="0.35">
      <c r="A38" s="214" t="s">
        <v>52</v>
      </c>
      <c r="B38" s="215"/>
      <c r="C38" s="215"/>
      <c r="D38" s="215"/>
      <c r="E38" s="215"/>
      <c r="F38" s="215"/>
      <c r="G38" s="215"/>
      <c r="H38" s="215"/>
      <c r="I38" s="215"/>
      <c r="J38" s="215"/>
      <c r="K38" s="216" t="s">
        <v>536</v>
      </c>
      <c r="L38" s="216"/>
      <c r="M38" s="216"/>
      <c r="N38" s="216"/>
      <c r="O38" s="216"/>
      <c r="P38" s="216"/>
      <c r="Q38" s="216"/>
      <c r="R38" s="216"/>
      <c r="S38" s="216"/>
      <c r="T38" s="216"/>
      <c r="U38" s="216"/>
      <c r="V38" s="216"/>
      <c r="W38" s="216"/>
      <c r="X38" s="216"/>
      <c r="Y38" s="216"/>
      <c r="Z38" s="216"/>
      <c r="AA38" s="216"/>
      <c r="AB38" s="217"/>
      <c r="AC38" s="1"/>
    </row>
    <row r="39" spans="1:29" ht="28.5" customHeight="1" x14ac:dyDescent="0.35">
      <c r="A39" s="214" t="s">
        <v>120</v>
      </c>
      <c r="B39" s="215"/>
      <c r="C39" s="215"/>
      <c r="D39" s="215"/>
      <c r="E39" s="215"/>
      <c r="F39" s="215"/>
      <c r="G39" s="215"/>
      <c r="H39" s="215"/>
      <c r="I39" s="215"/>
      <c r="J39" s="215"/>
      <c r="K39" s="235" t="s">
        <v>538</v>
      </c>
      <c r="L39" s="235"/>
      <c r="M39" s="235"/>
      <c r="N39" s="235"/>
      <c r="O39" s="235"/>
      <c r="P39" s="235"/>
      <c r="Q39" s="235"/>
      <c r="R39" s="235"/>
      <c r="S39" s="235"/>
      <c r="T39" s="235"/>
      <c r="U39" s="235"/>
      <c r="V39" s="235"/>
      <c r="W39" s="235"/>
      <c r="X39" s="235"/>
      <c r="Y39" s="235"/>
      <c r="Z39" s="235"/>
      <c r="AA39" s="235"/>
      <c r="AB39" s="236"/>
      <c r="AC39" s="1"/>
    </row>
    <row r="40" spans="1:29" ht="29" customHeight="1" x14ac:dyDescent="0.35">
      <c r="A40" s="214" t="s">
        <v>11</v>
      </c>
      <c r="B40" s="215"/>
      <c r="C40" s="215"/>
      <c r="D40" s="215"/>
      <c r="E40" s="215"/>
      <c r="F40" s="215"/>
      <c r="G40" s="215"/>
      <c r="H40" s="215"/>
      <c r="I40" s="215"/>
      <c r="J40" s="215"/>
      <c r="K40" s="216" t="s">
        <v>537</v>
      </c>
      <c r="L40" s="216"/>
      <c r="M40" s="216"/>
      <c r="N40" s="216"/>
      <c r="O40" s="216"/>
      <c r="P40" s="216"/>
      <c r="Q40" s="216"/>
      <c r="R40" s="216"/>
      <c r="S40" s="216"/>
      <c r="T40" s="216"/>
      <c r="U40" s="216"/>
      <c r="V40" s="216"/>
      <c r="W40" s="216"/>
      <c r="X40" s="216"/>
      <c r="Y40" s="216"/>
      <c r="Z40" s="216"/>
      <c r="AA40" s="216"/>
      <c r="AB40" s="217"/>
      <c r="AC40" s="1"/>
    </row>
    <row r="41" spans="1:29" ht="21.5" customHeight="1" thickBot="1" x14ac:dyDescent="0.4">
      <c r="A41" s="218" t="s">
        <v>12</v>
      </c>
      <c r="B41" s="219"/>
      <c r="C41" s="219"/>
      <c r="D41" s="219"/>
      <c r="E41" s="219"/>
      <c r="F41" s="219"/>
      <c r="G41" s="219"/>
      <c r="H41" s="219"/>
      <c r="I41" s="219"/>
      <c r="J41" s="219"/>
      <c r="K41" s="220" t="s">
        <v>157</v>
      </c>
      <c r="L41" s="220"/>
      <c r="M41" s="220"/>
      <c r="N41" s="220"/>
      <c r="O41" s="220"/>
      <c r="P41" s="220"/>
      <c r="Q41" s="220"/>
      <c r="R41" s="220"/>
      <c r="S41" s="220"/>
      <c r="T41" s="220"/>
      <c r="U41" s="220"/>
      <c r="V41" s="220"/>
      <c r="W41" s="220"/>
      <c r="X41" s="220"/>
      <c r="Y41" s="220"/>
      <c r="Z41" s="220"/>
      <c r="AA41" s="220"/>
      <c r="AB41" s="221"/>
      <c r="AC41" s="1"/>
    </row>
  </sheetData>
  <mergeCells count="79">
    <mergeCell ref="A13:N13"/>
    <mergeCell ref="O13:AB13"/>
    <mergeCell ref="A1:E1"/>
    <mergeCell ref="F1:W1"/>
    <mergeCell ref="X1:AB1"/>
    <mergeCell ref="A2:AB2"/>
    <mergeCell ref="A4:W5"/>
    <mergeCell ref="Y4:Z5"/>
    <mergeCell ref="AA4:AB5"/>
    <mergeCell ref="A7:AB7"/>
    <mergeCell ref="A8:AB8"/>
    <mergeCell ref="A9:AB9"/>
    <mergeCell ref="A10:AB11"/>
    <mergeCell ref="A12:AB12"/>
    <mergeCell ref="A14:N14"/>
    <mergeCell ref="O14:AB14"/>
    <mergeCell ref="A15:N15"/>
    <mergeCell ref="O15:AB15"/>
    <mergeCell ref="A16:N16"/>
    <mergeCell ref="O16:AB16"/>
    <mergeCell ref="A17:N17"/>
    <mergeCell ref="O17:AB17"/>
    <mergeCell ref="A18:N18"/>
    <mergeCell ref="O18:AB18"/>
    <mergeCell ref="A19:N19"/>
    <mergeCell ref="O19:AB19"/>
    <mergeCell ref="A20:N20"/>
    <mergeCell ref="O20:AB20"/>
    <mergeCell ref="A21:N21"/>
    <mergeCell ref="O21:AB21"/>
    <mergeCell ref="A22:N22"/>
    <mergeCell ref="O22:AB25"/>
    <mergeCell ref="A23:N23"/>
    <mergeCell ref="A24:N24"/>
    <mergeCell ref="A25:N25"/>
    <mergeCell ref="A26:N26"/>
    <mergeCell ref="O26:AB26"/>
    <mergeCell ref="A27:N27"/>
    <mergeCell ref="O27:AB27"/>
    <mergeCell ref="B28:D28"/>
    <mergeCell ref="E28:M28"/>
    <mergeCell ref="O28:O34"/>
    <mergeCell ref="P28:R28"/>
    <mergeCell ref="S28:AA28"/>
    <mergeCell ref="AB28:AB33"/>
    <mergeCell ref="B29:D29"/>
    <mergeCell ref="E29:M29"/>
    <mergeCell ref="P29:R29"/>
    <mergeCell ref="S29:AA29"/>
    <mergeCell ref="B30:D30"/>
    <mergeCell ref="E30:M30"/>
    <mergeCell ref="P30:R30"/>
    <mergeCell ref="S30:AA30"/>
    <mergeCell ref="A35:N35"/>
    <mergeCell ref="O35:AB35"/>
    <mergeCell ref="B31:D31"/>
    <mergeCell ref="E31:M31"/>
    <mergeCell ref="P31:R31"/>
    <mergeCell ref="S31:AA31"/>
    <mergeCell ref="B32:D32"/>
    <mergeCell ref="E32:M32"/>
    <mergeCell ref="P32:R32"/>
    <mergeCell ref="S32:AA32"/>
    <mergeCell ref="B33:D33"/>
    <mergeCell ref="E33:M33"/>
    <mergeCell ref="P33:R33"/>
    <mergeCell ref="S33:AA33"/>
    <mergeCell ref="P34:AB34"/>
    <mergeCell ref="A40:J40"/>
    <mergeCell ref="K40:AB40"/>
    <mergeCell ref="A41:J41"/>
    <mergeCell ref="K41:AB41"/>
    <mergeCell ref="A36:N36"/>
    <mergeCell ref="O36:AB36"/>
    <mergeCell ref="A37:AB37"/>
    <mergeCell ref="A38:J38"/>
    <mergeCell ref="K38:AB38"/>
    <mergeCell ref="A39:J39"/>
    <mergeCell ref="K39:AB39"/>
  </mergeCells>
  <pageMargins left="0.7" right="0.7" top="0.75" bottom="0.75" header="0.3" footer="0.3"/>
  <pageSetup paperSize="9" scale="93" orientation="portrait" r:id="rId1"/>
  <rowBreaks count="1" manualBreakCount="1">
    <brk id="11" max="27"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35"/>
  <dimension ref="A1:AR41"/>
  <sheetViews>
    <sheetView view="pageBreakPreview" topLeftCell="A5" zoomScaleNormal="100" zoomScaleSheetLayoutView="100" workbookViewId="0">
      <selection activeCell="A4" sqref="A4:W5"/>
    </sheetView>
  </sheetViews>
  <sheetFormatPr baseColWidth="10" defaultRowHeight="14.5" x14ac:dyDescent="0.35"/>
  <cols>
    <col min="1" max="109" width="3.08984375" customWidth="1"/>
  </cols>
  <sheetData>
    <row r="1" spans="1:29" ht="78.75" customHeight="1" thickBot="1" x14ac:dyDescent="0.4">
      <c r="A1" s="278"/>
      <c r="B1" s="278"/>
      <c r="C1" s="278"/>
      <c r="D1" s="278"/>
      <c r="E1" s="278"/>
      <c r="F1" s="279" t="s">
        <v>189</v>
      </c>
      <c r="G1" s="280"/>
      <c r="H1" s="280"/>
      <c r="I1" s="280"/>
      <c r="J1" s="280"/>
      <c r="K1" s="280"/>
      <c r="L1" s="280"/>
      <c r="M1" s="280"/>
      <c r="N1" s="280"/>
      <c r="O1" s="280"/>
      <c r="P1" s="280"/>
      <c r="Q1" s="280"/>
      <c r="R1" s="280"/>
      <c r="S1" s="280"/>
      <c r="T1" s="280"/>
      <c r="U1" s="280"/>
      <c r="V1" s="280"/>
      <c r="W1" s="280"/>
      <c r="X1" s="281"/>
      <c r="Y1" s="281"/>
      <c r="Z1" s="281"/>
      <c r="AA1" s="281"/>
      <c r="AB1" s="281"/>
    </row>
    <row r="2" spans="1:29" ht="21" x14ac:dyDescent="0.5">
      <c r="A2" s="388" t="e">
        <f ca="1">VLOOKUP(AC2,Sommaire!B4:C96,2,"faux")</f>
        <v>#N/A</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90"/>
      <c r="AC2" s="76" t="str">
        <f ca="1">MID(AA4,1,1)</f>
        <v>M</v>
      </c>
    </row>
    <row r="3" spans="1:29" ht="15" thickBot="1" x14ac:dyDescent="0.4">
      <c r="A3" s="115"/>
      <c r="B3" s="3"/>
      <c r="C3" s="3"/>
      <c r="D3" s="3"/>
      <c r="E3" s="3"/>
      <c r="F3" s="3"/>
      <c r="G3" s="3"/>
      <c r="H3" s="3"/>
      <c r="I3" s="3"/>
      <c r="J3" s="3"/>
      <c r="K3" s="3"/>
      <c r="L3" s="3"/>
      <c r="M3" s="3"/>
      <c r="N3" s="3"/>
      <c r="O3" s="3"/>
      <c r="P3" s="3"/>
      <c r="Q3" s="3"/>
      <c r="R3" s="3"/>
      <c r="S3" s="3"/>
      <c r="T3" s="3"/>
      <c r="U3" s="3"/>
      <c r="V3" s="3"/>
      <c r="W3" s="3"/>
      <c r="X3" s="3"/>
      <c r="Y3" s="3"/>
      <c r="Z3" s="3"/>
      <c r="AA3" s="3"/>
      <c r="AB3" s="114"/>
    </row>
    <row r="4" spans="1:29" ht="15.75" customHeight="1" thickBot="1" x14ac:dyDescent="0.4">
      <c r="A4" s="285" t="e">
        <f ca="1">VLOOKUP(RIGHT(CELL("filename",A1),LEN(CELL("filename",A1))-SEARCH("]",CELL("filename",A1))),Sommaire!C5:D69,2,"faux")</f>
        <v>#N/A</v>
      </c>
      <c r="B4" s="286"/>
      <c r="C4" s="286"/>
      <c r="D4" s="286"/>
      <c r="E4" s="286"/>
      <c r="F4" s="286"/>
      <c r="G4" s="286"/>
      <c r="H4" s="286"/>
      <c r="I4" s="286"/>
      <c r="J4" s="286"/>
      <c r="K4" s="286"/>
      <c r="L4" s="286"/>
      <c r="M4" s="286"/>
      <c r="N4" s="286"/>
      <c r="O4" s="286"/>
      <c r="P4" s="286"/>
      <c r="Q4" s="286"/>
      <c r="R4" s="286"/>
      <c r="S4" s="286"/>
      <c r="T4" s="286"/>
      <c r="U4" s="286"/>
      <c r="V4" s="286"/>
      <c r="W4" s="286"/>
      <c r="X4" s="3"/>
      <c r="Y4" s="281" t="s">
        <v>0</v>
      </c>
      <c r="Z4" s="287"/>
      <c r="AA4" s="326" t="str">
        <f ca="1">RIGHT(CELL("filename",A1),LEN(CELL("filename",A1))-SEARCH("]",CELL("filename",A1)))</f>
        <v>Model</v>
      </c>
      <c r="AB4" s="327"/>
    </row>
    <row r="5" spans="1:29" ht="15.75" customHeight="1" thickBot="1" x14ac:dyDescent="0.4">
      <c r="A5" s="285"/>
      <c r="B5" s="286"/>
      <c r="C5" s="286"/>
      <c r="D5" s="286"/>
      <c r="E5" s="286"/>
      <c r="F5" s="286"/>
      <c r="G5" s="286"/>
      <c r="H5" s="286"/>
      <c r="I5" s="286"/>
      <c r="J5" s="286"/>
      <c r="K5" s="286"/>
      <c r="L5" s="286"/>
      <c r="M5" s="286"/>
      <c r="N5" s="286"/>
      <c r="O5" s="286"/>
      <c r="P5" s="286"/>
      <c r="Q5" s="286"/>
      <c r="R5" s="286"/>
      <c r="S5" s="286"/>
      <c r="T5" s="286"/>
      <c r="U5" s="286"/>
      <c r="V5" s="286"/>
      <c r="W5" s="286"/>
      <c r="X5" s="3"/>
      <c r="Y5" s="281"/>
      <c r="Z5" s="287"/>
      <c r="AA5" s="326"/>
      <c r="AB5" s="327"/>
    </row>
    <row r="6" spans="1:29" x14ac:dyDescent="0.35">
      <c r="A6" s="115"/>
      <c r="B6" s="3"/>
      <c r="C6" s="3"/>
      <c r="D6" s="3"/>
      <c r="E6" s="3"/>
      <c r="F6" s="3"/>
      <c r="G6" s="3"/>
      <c r="H6" s="3"/>
      <c r="I6" s="3"/>
      <c r="J6" s="3"/>
      <c r="K6" s="3"/>
      <c r="L6" s="3"/>
      <c r="M6" s="3"/>
      <c r="N6" s="3"/>
      <c r="O6" s="3"/>
      <c r="P6" s="3"/>
      <c r="Q6" s="3"/>
      <c r="R6" s="3"/>
      <c r="S6" s="3"/>
      <c r="T6" s="3"/>
      <c r="U6" s="3"/>
      <c r="V6" s="3"/>
      <c r="W6" s="3"/>
      <c r="X6" s="3"/>
      <c r="Y6" s="3"/>
      <c r="Z6" s="3"/>
      <c r="AA6" s="3"/>
      <c r="AB6" s="114"/>
    </row>
    <row r="7" spans="1:29" x14ac:dyDescent="0.35">
      <c r="A7" s="373" t="s">
        <v>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5"/>
    </row>
    <row r="8" spans="1:29" x14ac:dyDescent="0.35">
      <c r="A8" s="498"/>
      <c r="B8" s="510"/>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1"/>
    </row>
    <row r="9" spans="1:29" x14ac:dyDescent="0.35">
      <c r="A9" s="373" t="s">
        <v>53</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5"/>
    </row>
    <row r="10" spans="1:29" x14ac:dyDescent="0.35">
      <c r="A10" s="512"/>
      <c r="B10" s="510"/>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1"/>
      <c r="AC10" s="21"/>
    </row>
    <row r="11" spans="1:29" x14ac:dyDescent="0.35">
      <c r="A11" s="513"/>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1"/>
      <c r="AC11" s="21"/>
    </row>
    <row r="12" spans="1:29" x14ac:dyDescent="0.35">
      <c r="A12" s="373" t="s">
        <v>1</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5"/>
    </row>
    <row r="13" spans="1:29" x14ac:dyDescent="0.35">
      <c r="A13" s="385" t="s">
        <v>48</v>
      </c>
      <c r="B13" s="386"/>
      <c r="C13" s="386"/>
      <c r="D13" s="386"/>
      <c r="E13" s="386"/>
      <c r="F13" s="386"/>
      <c r="G13" s="386"/>
      <c r="H13" s="386"/>
      <c r="I13" s="386"/>
      <c r="J13" s="386"/>
      <c r="K13" s="386"/>
      <c r="L13" s="386"/>
      <c r="M13" s="386"/>
      <c r="N13" s="386"/>
      <c r="O13" s="386" t="s">
        <v>49</v>
      </c>
      <c r="P13" s="386"/>
      <c r="Q13" s="386"/>
      <c r="R13" s="386"/>
      <c r="S13" s="386"/>
      <c r="T13" s="386"/>
      <c r="U13" s="386"/>
      <c r="V13" s="386"/>
      <c r="W13" s="386"/>
      <c r="X13" s="386"/>
      <c r="Y13" s="386"/>
      <c r="Z13" s="386"/>
      <c r="AA13" s="386"/>
      <c r="AB13" s="387"/>
    </row>
    <row r="14" spans="1:29" s="3" customFormat="1" x14ac:dyDescent="0.35">
      <c r="A14" s="514"/>
      <c r="B14" s="508"/>
      <c r="C14" s="508"/>
      <c r="D14" s="508"/>
      <c r="E14" s="508"/>
      <c r="F14" s="508"/>
      <c r="G14" s="508"/>
      <c r="H14" s="508"/>
      <c r="I14" s="508"/>
      <c r="J14" s="508"/>
      <c r="K14" s="508"/>
      <c r="L14" s="508"/>
      <c r="M14" s="508"/>
      <c r="N14" s="515"/>
      <c r="O14" s="507"/>
      <c r="P14" s="508"/>
      <c r="Q14" s="508"/>
      <c r="R14" s="508"/>
      <c r="S14" s="508"/>
      <c r="T14" s="508"/>
      <c r="U14" s="508"/>
      <c r="V14" s="508"/>
      <c r="W14" s="508"/>
      <c r="X14" s="508"/>
      <c r="Y14" s="508"/>
      <c r="Z14" s="508"/>
      <c r="AA14" s="508"/>
      <c r="AB14" s="509"/>
    </row>
    <row r="15" spans="1:29" x14ac:dyDescent="0.35">
      <c r="A15" s="385" t="s">
        <v>67</v>
      </c>
      <c r="B15" s="386"/>
      <c r="C15" s="386"/>
      <c r="D15" s="386"/>
      <c r="E15" s="386"/>
      <c r="F15" s="386"/>
      <c r="G15" s="386"/>
      <c r="H15" s="386"/>
      <c r="I15" s="386"/>
      <c r="J15" s="386"/>
      <c r="K15" s="386"/>
      <c r="L15" s="386"/>
      <c r="M15" s="386"/>
      <c r="N15" s="386"/>
      <c r="O15" s="386" t="s">
        <v>64</v>
      </c>
      <c r="P15" s="386"/>
      <c r="Q15" s="386"/>
      <c r="R15" s="386"/>
      <c r="S15" s="386"/>
      <c r="T15" s="386"/>
      <c r="U15" s="386"/>
      <c r="V15" s="386"/>
      <c r="W15" s="386"/>
      <c r="X15" s="386"/>
      <c r="Y15" s="386"/>
      <c r="Z15" s="386"/>
      <c r="AA15" s="386"/>
      <c r="AB15" s="387"/>
    </row>
    <row r="16" spans="1:29" x14ac:dyDescent="0.35">
      <c r="A16" s="476"/>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516"/>
    </row>
    <row r="17" spans="1:44" x14ac:dyDescent="0.35">
      <c r="A17" s="385" t="s">
        <v>63</v>
      </c>
      <c r="B17" s="386"/>
      <c r="C17" s="386"/>
      <c r="D17" s="386"/>
      <c r="E17" s="386"/>
      <c r="F17" s="386"/>
      <c r="G17" s="386"/>
      <c r="H17" s="386"/>
      <c r="I17" s="386"/>
      <c r="J17" s="386"/>
      <c r="K17" s="386"/>
      <c r="L17" s="386"/>
      <c r="M17" s="386"/>
      <c r="N17" s="386"/>
      <c r="O17" s="386" t="s">
        <v>144</v>
      </c>
      <c r="P17" s="386"/>
      <c r="Q17" s="386"/>
      <c r="R17" s="386"/>
      <c r="S17" s="386"/>
      <c r="T17" s="386"/>
      <c r="U17" s="386"/>
      <c r="V17" s="386"/>
      <c r="W17" s="386"/>
      <c r="X17" s="386"/>
      <c r="Y17" s="386"/>
      <c r="Z17" s="386"/>
      <c r="AA17" s="386"/>
      <c r="AB17" s="387"/>
    </row>
    <row r="18" spans="1:44" x14ac:dyDescent="0.35">
      <c r="A18" s="481"/>
      <c r="B18" s="477"/>
      <c r="C18" s="477"/>
      <c r="D18" s="477"/>
      <c r="E18" s="477"/>
      <c r="F18" s="477"/>
      <c r="G18" s="477"/>
      <c r="H18" s="477"/>
      <c r="I18" s="477"/>
      <c r="J18" s="477"/>
      <c r="K18" s="477"/>
      <c r="L18" s="477"/>
      <c r="M18" s="477"/>
      <c r="N18" s="477"/>
      <c r="O18" s="482"/>
      <c r="P18" s="482"/>
      <c r="Q18" s="482"/>
      <c r="R18" s="482"/>
      <c r="S18" s="482"/>
      <c r="T18" s="482"/>
      <c r="U18" s="482"/>
      <c r="V18" s="482"/>
      <c r="W18" s="482"/>
      <c r="X18" s="482"/>
      <c r="Y18" s="482"/>
      <c r="Z18" s="482"/>
      <c r="AA18" s="482"/>
      <c r="AB18" s="483"/>
    </row>
    <row r="19" spans="1:44" x14ac:dyDescent="0.35">
      <c r="A19" s="385" t="s">
        <v>142</v>
      </c>
      <c r="B19" s="386"/>
      <c r="C19" s="386"/>
      <c r="D19" s="386"/>
      <c r="E19" s="386"/>
      <c r="F19" s="386"/>
      <c r="G19" s="386"/>
      <c r="H19" s="386"/>
      <c r="I19" s="386"/>
      <c r="J19" s="386"/>
      <c r="K19" s="386"/>
      <c r="L19" s="386"/>
      <c r="M19" s="386"/>
      <c r="N19" s="386"/>
      <c r="O19" s="386" t="s">
        <v>327</v>
      </c>
      <c r="P19" s="386"/>
      <c r="Q19" s="386"/>
      <c r="R19" s="386"/>
      <c r="S19" s="386"/>
      <c r="T19" s="386"/>
      <c r="U19" s="386"/>
      <c r="V19" s="386"/>
      <c r="W19" s="386"/>
      <c r="X19" s="386"/>
      <c r="Y19" s="386"/>
      <c r="Z19" s="386"/>
      <c r="AA19" s="386"/>
      <c r="AB19" s="387"/>
    </row>
    <row r="20" spans="1:44" x14ac:dyDescent="0.35">
      <c r="A20" s="481"/>
      <c r="B20" s="477"/>
      <c r="C20" s="477"/>
      <c r="D20" s="477"/>
      <c r="E20" s="477"/>
      <c r="F20" s="477"/>
      <c r="G20" s="477"/>
      <c r="H20" s="477"/>
      <c r="I20" s="477"/>
      <c r="J20" s="477"/>
      <c r="K20" s="477"/>
      <c r="L20" s="477"/>
      <c r="M20" s="477"/>
      <c r="N20" s="477"/>
      <c r="O20" s="482"/>
      <c r="P20" s="482"/>
      <c r="Q20" s="482"/>
      <c r="R20" s="482"/>
      <c r="S20" s="482"/>
      <c r="T20" s="482"/>
      <c r="U20" s="482"/>
      <c r="V20" s="482"/>
      <c r="W20" s="482"/>
      <c r="X20" s="482"/>
      <c r="Y20" s="482"/>
      <c r="Z20" s="482"/>
      <c r="AA20" s="482"/>
      <c r="AB20" s="483"/>
    </row>
    <row r="21" spans="1:44" x14ac:dyDescent="0.35">
      <c r="A21" s="373" t="s">
        <v>2</v>
      </c>
      <c r="B21" s="374"/>
      <c r="C21" s="374"/>
      <c r="D21" s="374"/>
      <c r="E21" s="374"/>
      <c r="F21" s="374"/>
      <c r="G21" s="374"/>
      <c r="H21" s="374"/>
      <c r="I21" s="374"/>
      <c r="J21" s="374"/>
      <c r="K21" s="374"/>
      <c r="L21" s="374"/>
      <c r="M21" s="374"/>
      <c r="N21" s="384"/>
      <c r="O21" s="374" t="s">
        <v>50</v>
      </c>
      <c r="P21" s="374"/>
      <c r="Q21" s="374"/>
      <c r="R21" s="374"/>
      <c r="S21" s="374"/>
      <c r="T21" s="374"/>
      <c r="U21" s="374"/>
      <c r="V21" s="374"/>
      <c r="W21" s="374"/>
      <c r="X21" s="374"/>
      <c r="Y21" s="374"/>
      <c r="Z21" s="374"/>
      <c r="AA21" s="374"/>
      <c r="AB21" s="375"/>
    </row>
    <row r="22" spans="1:44" x14ac:dyDescent="0.35">
      <c r="A22" s="484" t="s">
        <v>138</v>
      </c>
      <c r="B22" s="485"/>
      <c r="C22" s="485"/>
      <c r="D22" s="485"/>
      <c r="E22" s="485"/>
      <c r="F22" s="485"/>
      <c r="G22" s="485"/>
      <c r="H22" s="485"/>
      <c r="I22" s="485"/>
      <c r="J22" s="485"/>
      <c r="K22" s="485"/>
      <c r="L22" s="485"/>
      <c r="M22" s="485"/>
      <c r="N22" s="486"/>
      <c r="O22" s="487"/>
      <c r="P22" s="488"/>
      <c r="Q22" s="488"/>
      <c r="R22" s="488"/>
      <c r="S22" s="488"/>
      <c r="T22" s="488"/>
      <c r="U22" s="488"/>
      <c r="V22" s="488"/>
      <c r="W22" s="488"/>
      <c r="X22" s="488"/>
      <c r="Y22" s="488"/>
      <c r="Z22" s="488"/>
      <c r="AA22" s="488"/>
      <c r="AB22" s="489"/>
      <c r="AR22" s="92"/>
    </row>
    <row r="23" spans="1:44" x14ac:dyDescent="0.35">
      <c r="A23" s="484" t="s">
        <v>139</v>
      </c>
      <c r="B23" s="485"/>
      <c r="C23" s="485"/>
      <c r="D23" s="485"/>
      <c r="E23" s="485"/>
      <c r="F23" s="485"/>
      <c r="G23" s="485"/>
      <c r="H23" s="485"/>
      <c r="I23" s="485"/>
      <c r="J23" s="485"/>
      <c r="K23" s="485"/>
      <c r="L23" s="485"/>
      <c r="M23" s="485"/>
      <c r="N23" s="486"/>
      <c r="O23" s="487"/>
      <c r="P23" s="488"/>
      <c r="Q23" s="488"/>
      <c r="R23" s="488"/>
      <c r="S23" s="488"/>
      <c r="T23" s="488"/>
      <c r="U23" s="488"/>
      <c r="V23" s="488"/>
      <c r="W23" s="488"/>
      <c r="X23" s="488"/>
      <c r="Y23" s="488"/>
      <c r="Z23" s="488"/>
      <c r="AA23" s="488"/>
      <c r="AB23" s="489"/>
    </row>
    <row r="24" spans="1:44" x14ac:dyDescent="0.35">
      <c r="A24" s="484" t="s">
        <v>140</v>
      </c>
      <c r="B24" s="485"/>
      <c r="C24" s="485"/>
      <c r="D24" s="485"/>
      <c r="E24" s="485"/>
      <c r="F24" s="485"/>
      <c r="G24" s="485"/>
      <c r="H24" s="485"/>
      <c r="I24" s="485"/>
      <c r="J24" s="485"/>
      <c r="K24" s="485"/>
      <c r="L24" s="485"/>
      <c r="M24" s="485"/>
      <c r="N24" s="486"/>
      <c r="O24" s="487"/>
      <c r="P24" s="488"/>
      <c r="Q24" s="488"/>
      <c r="R24" s="488"/>
      <c r="S24" s="488"/>
      <c r="T24" s="488"/>
      <c r="U24" s="488"/>
      <c r="V24" s="488"/>
      <c r="W24" s="488"/>
      <c r="X24" s="488"/>
      <c r="Y24" s="488"/>
      <c r="Z24" s="488"/>
      <c r="AA24" s="488"/>
      <c r="AB24" s="489"/>
    </row>
    <row r="25" spans="1:44" x14ac:dyDescent="0.35">
      <c r="A25" s="484" t="s">
        <v>141</v>
      </c>
      <c r="B25" s="485"/>
      <c r="C25" s="485"/>
      <c r="D25" s="485"/>
      <c r="E25" s="485"/>
      <c r="F25" s="485"/>
      <c r="G25" s="485"/>
      <c r="H25" s="485"/>
      <c r="I25" s="485"/>
      <c r="J25" s="485"/>
      <c r="K25" s="485"/>
      <c r="L25" s="485"/>
      <c r="M25" s="485"/>
      <c r="N25" s="486"/>
      <c r="O25" s="490"/>
      <c r="P25" s="491"/>
      <c r="Q25" s="491"/>
      <c r="R25" s="491"/>
      <c r="S25" s="491"/>
      <c r="T25" s="491"/>
      <c r="U25" s="491"/>
      <c r="V25" s="491"/>
      <c r="W25" s="491"/>
      <c r="X25" s="491"/>
      <c r="Y25" s="491"/>
      <c r="Z25" s="491"/>
      <c r="AA25" s="491"/>
      <c r="AB25" s="492"/>
    </row>
    <row r="26" spans="1:44" x14ac:dyDescent="0.35">
      <c r="A26" s="376" t="s">
        <v>3</v>
      </c>
      <c r="B26" s="377"/>
      <c r="C26" s="377"/>
      <c r="D26" s="377"/>
      <c r="E26" s="377"/>
      <c r="F26" s="377"/>
      <c r="G26" s="377"/>
      <c r="H26" s="377"/>
      <c r="I26" s="377"/>
      <c r="J26" s="377"/>
      <c r="K26" s="377"/>
      <c r="L26" s="377"/>
      <c r="M26" s="377"/>
      <c r="N26" s="378"/>
      <c r="O26" s="379" t="s">
        <v>4</v>
      </c>
      <c r="P26" s="377"/>
      <c r="Q26" s="377"/>
      <c r="R26" s="377"/>
      <c r="S26" s="377"/>
      <c r="T26" s="377"/>
      <c r="U26" s="377"/>
      <c r="V26" s="377"/>
      <c r="W26" s="377"/>
      <c r="X26" s="377"/>
      <c r="Y26" s="377"/>
      <c r="Z26" s="377"/>
      <c r="AA26" s="377"/>
      <c r="AB26" s="380"/>
    </row>
    <row r="27" spans="1:44" s="3" customFormat="1" x14ac:dyDescent="0.35">
      <c r="A27" s="315"/>
      <c r="B27" s="252"/>
      <c r="C27" s="252"/>
      <c r="D27" s="252"/>
      <c r="E27" s="252"/>
      <c r="F27" s="252"/>
      <c r="G27" s="252"/>
      <c r="H27" s="252"/>
      <c r="I27" s="252"/>
      <c r="J27" s="252"/>
      <c r="K27" s="252"/>
      <c r="L27" s="252"/>
      <c r="M27" s="252"/>
      <c r="N27" s="301"/>
      <c r="O27" s="251"/>
      <c r="P27" s="252"/>
      <c r="Q27" s="252"/>
      <c r="R27" s="252"/>
      <c r="S27" s="252"/>
      <c r="T27" s="252"/>
      <c r="U27" s="252"/>
      <c r="V27" s="252"/>
      <c r="W27" s="252"/>
      <c r="X27" s="252"/>
      <c r="Y27" s="252"/>
      <c r="Z27" s="252"/>
      <c r="AA27" s="252"/>
      <c r="AB27" s="253"/>
    </row>
    <row r="28" spans="1:44" s="3" customFormat="1" x14ac:dyDescent="0.35">
      <c r="A28" s="105"/>
      <c r="B28" s="478" t="s">
        <v>130</v>
      </c>
      <c r="C28" s="479"/>
      <c r="D28" s="480"/>
      <c r="E28" s="493"/>
      <c r="F28" s="494"/>
      <c r="G28" s="494"/>
      <c r="H28" s="494"/>
      <c r="I28" s="494"/>
      <c r="J28" s="494"/>
      <c r="K28" s="494"/>
      <c r="L28" s="494"/>
      <c r="M28" s="495"/>
      <c r="N28" s="109"/>
      <c r="O28" s="225"/>
      <c r="P28" s="312" t="s">
        <v>130</v>
      </c>
      <c r="Q28" s="313"/>
      <c r="R28" s="314"/>
      <c r="S28" s="306"/>
      <c r="T28" s="307"/>
      <c r="U28" s="307"/>
      <c r="V28" s="307"/>
      <c r="W28" s="307"/>
      <c r="X28" s="307"/>
      <c r="Y28" s="307"/>
      <c r="Z28" s="307"/>
      <c r="AA28" s="308"/>
      <c r="AB28" s="222"/>
    </row>
    <row r="29" spans="1:44" s="3" customFormat="1" x14ac:dyDescent="0.35">
      <c r="A29" s="105"/>
      <c r="B29" s="478" t="s">
        <v>131</v>
      </c>
      <c r="C29" s="479"/>
      <c r="D29" s="480"/>
      <c r="E29" s="493"/>
      <c r="F29" s="494"/>
      <c r="G29" s="494"/>
      <c r="H29" s="494"/>
      <c r="I29" s="494"/>
      <c r="J29" s="494"/>
      <c r="K29" s="494"/>
      <c r="L29" s="494"/>
      <c r="M29" s="495"/>
      <c r="N29" s="109"/>
      <c r="O29" s="225"/>
      <c r="P29" s="312" t="s">
        <v>131</v>
      </c>
      <c r="Q29" s="313"/>
      <c r="R29" s="314"/>
      <c r="S29" s="306"/>
      <c r="T29" s="307"/>
      <c r="U29" s="307"/>
      <c r="V29" s="307"/>
      <c r="W29" s="307"/>
      <c r="X29" s="307"/>
      <c r="Y29" s="307"/>
      <c r="Z29" s="307"/>
      <c r="AA29" s="308"/>
      <c r="AB29" s="222"/>
    </row>
    <row r="30" spans="1:44" s="3" customFormat="1" x14ac:dyDescent="0.35">
      <c r="A30" s="105"/>
      <c r="B30" s="478" t="s">
        <v>132</v>
      </c>
      <c r="C30" s="479"/>
      <c r="D30" s="480"/>
      <c r="E30" s="493"/>
      <c r="F30" s="494"/>
      <c r="G30" s="494"/>
      <c r="H30" s="494"/>
      <c r="I30" s="494"/>
      <c r="J30" s="494"/>
      <c r="K30" s="494"/>
      <c r="L30" s="494"/>
      <c r="M30" s="495"/>
      <c r="N30" s="109"/>
      <c r="O30" s="225"/>
      <c r="P30" s="312" t="s">
        <v>132</v>
      </c>
      <c r="Q30" s="313"/>
      <c r="R30" s="314"/>
      <c r="S30" s="306"/>
      <c r="T30" s="307"/>
      <c r="U30" s="307"/>
      <c r="V30" s="307"/>
      <c r="W30" s="307"/>
      <c r="X30" s="307"/>
      <c r="Y30" s="307"/>
      <c r="Z30" s="307"/>
      <c r="AA30" s="308"/>
      <c r="AB30" s="222"/>
    </row>
    <row r="31" spans="1:44" s="3" customFormat="1" x14ac:dyDescent="0.35">
      <c r="A31" s="105"/>
      <c r="B31" s="478" t="s">
        <v>133</v>
      </c>
      <c r="C31" s="479"/>
      <c r="D31" s="480"/>
      <c r="E31" s="493"/>
      <c r="F31" s="494"/>
      <c r="G31" s="494"/>
      <c r="H31" s="494"/>
      <c r="I31" s="494"/>
      <c r="J31" s="494"/>
      <c r="K31" s="494"/>
      <c r="L31" s="494"/>
      <c r="M31" s="495"/>
      <c r="N31" s="109"/>
      <c r="O31" s="225"/>
      <c r="P31" s="312" t="s">
        <v>133</v>
      </c>
      <c r="Q31" s="313"/>
      <c r="R31" s="314"/>
      <c r="S31" s="306"/>
      <c r="T31" s="307"/>
      <c r="U31" s="307"/>
      <c r="V31" s="307"/>
      <c r="W31" s="307"/>
      <c r="X31" s="307"/>
      <c r="Y31" s="307"/>
      <c r="Z31" s="307"/>
      <c r="AA31" s="308"/>
      <c r="AB31" s="222"/>
    </row>
    <row r="32" spans="1:44" s="3" customFormat="1" x14ac:dyDescent="0.35">
      <c r="A32" s="105"/>
      <c r="B32" s="478" t="s">
        <v>134</v>
      </c>
      <c r="C32" s="479"/>
      <c r="D32" s="480"/>
      <c r="E32" s="493"/>
      <c r="F32" s="494"/>
      <c r="G32" s="494"/>
      <c r="H32" s="494"/>
      <c r="I32" s="494"/>
      <c r="J32" s="494"/>
      <c r="K32" s="494"/>
      <c r="L32" s="494"/>
      <c r="M32" s="495"/>
      <c r="N32" s="109"/>
      <c r="O32" s="225"/>
      <c r="P32" s="312" t="s">
        <v>134</v>
      </c>
      <c r="Q32" s="313"/>
      <c r="R32" s="314"/>
      <c r="S32" s="306"/>
      <c r="T32" s="307"/>
      <c r="U32" s="307"/>
      <c r="V32" s="307"/>
      <c r="W32" s="307"/>
      <c r="X32" s="307"/>
      <c r="Y32" s="307"/>
      <c r="Z32" s="307"/>
      <c r="AA32" s="308"/>
      <c r="AB32" s="222"/>
    </row>
    <row r="33" spans="1:29" s="3" customFormat="1" x14ac:dyDescent="0.35">
      <c r="A33" s="105"/>
      <c r="B33" s="504" t="s">
        <v>135</v>
      </c>
      <c r="C33" s="505"/>
      <c r="D33" s="506"/>
      <c r="E33" s="493"/>
      <c r="F33" s="494"/>
      <c r="G33" s="494"/>
      <c r="H33" s="494"/>
      <c r="I33" s="494"/>
      <c r="J33" s="494"/>
      <c r="K33" s="494"/>
      <c r="L33" s="494"/>
      <c r="M33" s="495"/>
      <c r="N33" s="109"/>
      <c r="O33" s="225"/>
      <c r="P33" s="303" t="s">
        <v>135</v>
      </c>
      <c r="Q33" s="304"/>
      <c r="R33" s="305"/>
      <c r="S33" s="306"/>
      <c r="T33" s="307"/>
      <c r="U33" s="307"/>
      <c r="V33" s="307"/>
      <c r="W33" s="307"/>
      <c r="X33" s="307"/>
      <c r="Y33" s="307"/>
      <c r="Z33" s="307"/>
      <c r="AA33" s="308"/>
      <c r="AB33" s="222"/>
    </row>
    <row r="34" spans="1:29" s="3" customFormat="1" x14ac:dyDescent="0.35">
      <c r="A34" s="106"/>
      <c r="B34" s="107"/>
      <c r="C34" s="107"/>
      <c r="D34" s="107"/>
      <c r="E34" s="107"/>
      <c r="F34" s="107"/>
      <c r="G34" s="107"/>
      <c r="H34" s="107"/>
      <c r="I34" s="107"/>
      <c r="J34" s="107"/>
      <c r="K34" s="107"/>
      <c r="L34" s="107"/>
      <c r="M34" s="107"/>
      <c r="N34" s="108"/>
      <c r="O34" s="226"/>
      <c r="P34" s="223"/>
      <c r="Q34" s="223"/>
      <c r="R34" s="223"/>
      <c r="S34" s="223"/>
      <c r="T34" s="223"/>
      <c r="U34" s="223"/>
      <c r="V34" s="223"/>
      <c r="W34" s="223"/>
      <c r="X34" s="223"/>
      <c r="Y34" s="223"/>
      <c r="Z34" s="223"/>
      <c r="AA34" s="223"/>
      <c r="AB34" s="224"/>
    </row>
    <row r="35" spans="1:29" x14ac:dyDescent="0.35">
      <c r="A35" s="373" t="s">
        <v>51</v>
      </c>
      <c r="B35" s="374"/>
      <c r="C35" s="374"/>
      <c r="D35" s="374"/>
      <c r="E35" s="374"/>
      <c r="F35" s="374"/>
      <c r="G35" s="374"/>
      <c r="H35" s="374"/>
      <c r="I35" s="374"/>
      <c r="J35" s="374"/>
      <c r="K35" s="374"/>
      <c r="L35" s="374"/>
      <c r="M35" s="374"/>
      <c r="N35" s="374"/>
      <c r="O35" s="374" t="s">
        <v>5</v>
      </c>
      <c r="P35" s="374"/>
      <c r="Q35" s="374"/>
      <c r="R35" s="374"/>
      <c r="S35" s="374"/>
      <c r="T35" s="374"/>
      <c r="U35" s="374"/>
      <c r="V35" s="374"/>
      <c r="W35" s="374"/>
      <c r="X35" s="374"/>
      <c r="Y35" s="374"/>
      <c r="Z35" s="374"/>
      <c r="AA35" s="374"/>
      <c r="AB35" s="375"/>
    </row>
    <row r="36" spans="1:29" x14ac:dyDescent="0.35">
      <c r="A36" s="498"/>
      <c r="B36" s="499"/>
      <c r="C36" s="499"/>
      <c r="D36" s="499"/>
      <c r="E36" s="499"/>
      <c r="F36" s="499"/>
      <c r="G36" s="499"/>
      <c r="H36" s="499"/>
      <c r="I36" s="499"/>
      <c r="J36" s="499"/>
      <c r="K36" s="499"/>
      <c r="L36" s="499"/>
      <c r="M36" s="499"/>
      <c r="N36" s="500"/>
      <c r="O36" s="487"/>
      <c r="P36" s="499"/>
      <c r="Q36" s="499"/>
      <c r="R36" s="499"/>
      <c r="S36" s="499"/>
      <c r="T36" s="499"/>
      <c r="U36" s="499"/>
      <c r="V36" s="499"/>
      <c r="W36" s="499"/>
      <c r="X36" s="499"/>
      <c r="Y36" s="499"/>
      <c r="Z36" s="499"/>
      <c r="AA36" s="499"/>
      <c r="AB36" s="501"/>
    </row>
    <row r="37" spans="1:29" x14ac:dyDescent="0.35">
      <c r="A37" s="373" t="s">
        <v>10</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5"/>
    </row>
    <row r="38" spans="1:29" x14ac:dyDescent="0.35">
      <c r="A38" s="368" t="s">
        <v>52</v>
      </c>
      <c r="B38" s="369"/>
      <c r="C38" s="369"/>
      <c r="D38" s="369"/>
      <c r="E38" s="369"/>
      <c r="F38" s="369"/>
      <c r="G38" s="369"/>
      <c r="H38" s="369"/>
      <c r="I38" s="369"/>
      <c r="J38" s="369"/>
      <c r="K38" s="502"/>
      <c r="L38" s="502"/>
      <c r="M38" s="502"/>
      <c r="N38" s="502"/>
      <c r="O38" s="502"/>
      <c r="P38" s="502"/>
      <c r="Q38" s="502"/>
      <c r="R38" s="502"/>
      <c r="S38" s="502"/>
      <c r="T38" s="502"/>
      <c r="U38" s="502"/>
      <c r="V38" s="502"/>
      <c r="W38" s="502"/>
      <c r="X38" s="502"/>
      <c r="Y38" s="502"/>
      <c r="Z38" s="502"/>
      <c r="AA38" s="502"/>
      <c r="AB38" s="503"/>
      <c r="AC38" s="1"/>
    </row>
    <row r="39" spans="1:29" x14ac:dyDescent="0.35">
      <c r="A39" s="368" t="s">
        <v>120</v>
      </c>
      <c r="B39" s="369"/>
      <c r="C39" s="369"/>
      <c r="D39" s="369"/>
      <c r="E39" s="369"/>
      <c r="F39" s="369"/>
      <c r="G39" s="369"/>
      <c r="H39" s="369"/>
      <c r="I39" s="369"/>
      <c r="J39" s="369"/>
      <c r="K39" s="502"/>
      <c r="L39" s="502"/>
      <c r="M39" s="502"/>
      <c r="N39" s="502"/>
      <c r="O39" s="502"/>
      <c r="P39" s="502"/>
      <c r="Q39" s="502"/>
      <c r="R39" s="502"/>
      <c r="S39" s="502"/>
      <c r="T39" s="502"/>
      <c r="U39" s="502"/>
      <c r="V39" s="502"/>
      <c r="W39" s="502"/>
      <c r="X39" s="502"/>
      <c r="Y39" s="502"/>
      <c r="Z39" s="502"/>
      <c r="AA39" s="502"/>
      <c r="AB39" s="503"/>
      <c r="AC39" s="1"/>
    </row>
    <row r="40" spans="1:29" x14ac:dyDescent="0.35">
      <c r="A40" s="368" t="s">
        <v>11</v>
      </c>
      <c r="B40" s="369"/>
      <c r="C40" s="369"/>
      <c r="D40" s="369"/>
      <c r="E40" s="369"/>
      <c r="F40" s="369"/>
      <c r="G40" s="369"/>
      <c r="H40" s="369"/>
      <c r="I40" s="369"/>
      <c r="J40" s="369"/>
      <c r="K40" s="502"/>
      <c r="L40" s="502"/>
      <c r="M40" s="502"/>
      <c r="N40" s="502"/>
      <c r="O40" s="502"/>
      <c r="P40" s="502"/>
      <c r="Q40" s="502"/>
      <c r="R40" s="502"/>
      <c r="S40" s="502"/>
      <c r="T40" s="502"/>
      <c r="U40" s="502"/>
      <c r="V40" s="502"/>
      <c r="W40" s="502"/>
      <c r="X40" s="502"/>
      <c r="Y40" s="502"/>
      <c r="Z40" s="502"/>
      <c r="AA40" s="502"/>
      <c r="AB40" s="503"/>
      <c r="AC40" s="1"/>
    </row>
    <row r="41" spans="1:29" ht="15" thickBot="1" x14ac:dyDescent="0.4">
      <c r="A41" s="370" t="s">
        <v>12</v>
      </c>
      <c r="B41" s="371"/>
      <c r="C41" s="371"/>
      <c r="D41" s="371"/>
      <c r="E41" s="371"/>
      <c r="F41" s="371"/>
      <c r="G41" s="371"/>
      <c r="H41" s="371"/>
      <c r="I41" s="371"/>
      <c r="J41" s="371"/>
      <c r="K41" s="496"/>
      <c r="L41" s="496"/>
      <c r="M41" s="496"/>
      <c r="N41" s="496"/>
      <c r="O41" s="496"/>
      <c r="P41" s="496"/>
      <c r="Q41" s="496"/>
      <c r="R41" s="496"/>
      <c r="S41" s="496"/>
      <c r="T41" s="496"/>
      <c r="U41" s="496"/>
      <c r="V41" s="496"/>
      <c r="W41" s="496"/>
      <c r="X41" s="496"/>
      <c r="Y41" s="496"/>
      <c r="Z41" s="496"/>
      <c r="AA41" s="496"/>
      <c r="AB41" s="497"/>
      <c r="AC41" s="1"/>
    </row>
  </sheetData>
  <mergeCells count="79">
    <mergeCell ref="A10:AB11"/>
    <mergeCell ref="A12:AB12"/>
    <mergeCell ref="A13:N13"/>
    <mergeCell ref="S31:AA31"/>
    <mergeCell ref="S32:AA32"/>
    <mergeCell ref="A14:N14"/>
    <mergeCell ref="A19:N19"/>
    <mergeCell ref="O19:AB19"/>
    <mergeCell ref="A20:N20"/>
    <mergeCell ref="O20:AB20"/>
    <mergeCell ref="O16:AB16"/>
    <mergeCell ref="A15:N15"/>
    <mergeCell ref="O15:AB15"/>
    <mergeCell ref="O26:AB26"/>
    <mergeCell ref="B32:D32"/>
    <mergeCell ref="AB28:AB33"/>
    <mergeCell ref="A40:J40"/>
    <mergeCell ref="A38:J38"/>
    <mergeCell ref="A1:E1"/>
    <mergeCell ref="F1:W1"/>
    <mergeCell ref="X1:AB1"/>
    <mergeCell ref="A2:AB2"/>
    <mergeCell ref="A4:W5"/>
    <mergeCell ref="Y4:Z5"/>
    <mergeCell ref="AA4:AB5"/>
    <mergeCell ref="O14:AB14"/>
    <mergeCell ref="A7:AB7"/>
    <mergeCell ref="O13:AB13"/>
    <mergeCell ref="A8:AB8"/>
    <mergeCell ref="A9:AB9"/>
    <mergeCell ref="A22:N22"/>
    <mergeCell ref="A26:N26"/>
    <mergeCell ref="P28:R28"/>
    <mergeCell ref="S29:AA29"/>
    <mergeCell ref="K41:AB41"/>
    <mergeCell ref="A27:N27"/>
    <mergeCell ref="O27:AB27"/>
    <mergeCell ref="A35:N35"/>
    <mergeCell ref="O35:AB35"/>
    <mergeCell ref="A36:N36"/>
    <mergeCell ref="O36:AB36"/>
    <mergeCell ref="K40:AB40"/>
    <mergeCell ref="K38:AB38"/>
    <mergeCell ref="A41:J41"/>
    <mergeCell ref="S33:AA33"/>
    <mergeCell ref="E33:M33"/>
    <mergeCell ref="A39:J39"/>
    <mergeCell ref="K39:AB39"/>
    <mergeCell ref="A37:AB37"/>
    <mergeCell ref="E31:M31"/>
    <mergeCell ref="E30:M30"/>
    <mergeCell ref="E29:M29"/>
    <mergeCell ref="S30:AA30"/>
    <mergeCell ref="P29:R29"/>
    <mergeCell ref="B29:D29"/>
    <mergeCell ref="P34:AB34"/>
    <mergeCell ref="P32:R32"/>
    <mergeCell ref="P30:R30"/>
    <mergeCell ref="P33:R33"/>
    <mergeCell ref="E32:M32"/>
    <mergeCell ref="B30:D30"/>
    <mergeCell ref="B33:D33"/>
    <mergeCell ref="B31:D31"/>
    <mergeCell ref="A21:N21"/>
    <mergeCell ref="A16:N16"/>
    <mergeCell ref="O21:AB21"/>
    <mergeCell ref="B28:D28"/>
    <mergeCell ref="A17:N17"/>
    <mergeCell ref="O17:AB17"/>
    <mergeCell ref="A18:N18"/>
    <mergeCell ref="O18:AB18"/>
    <mergeCell ref="A23:N23"/>
    <mergeCell ref="A24:N24"/>
    <mergeCell ref="A25:N25"/>
    <mergeCell ref="O22:AB25"/>
    <mergeCell ref="E28:M28"/>
    <mergeCell ref="S28:AA28"/>
    <mergeCell ref="O28:O34"/>
    <mergeCell ref="P31:R31"/>
  </mergeCells>
  <pageMargins left="0.7" right="0.7" top="0.75" bottom="0.75" header="0.3" footer="0.3"/>
  <pageSetup paperSize="9" scale="93"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36"/>
  <dimension ref="A1:C6"/>
  <sheetViews>
    <sheetView workbookViewId="0">
      <selection activeCell="I13" sqref="I12:I13"/>
    </sheetView>
  </sheetViews>
  <sheetFormatPr baseColWidth="10" defaultRowHeight="14.5" x14ac:dyDescent="0.35"/>
  <cols>
    <col min="1" max="1" width="30.6328125" style="16" customWidth="1"/>
    <col min="2" max="3" width="20.08984375" style="16" customWidth="1"/>
  </cols>
  <sheetData>
    <row r="1" spans="1:2" x14ac:dyDescent="0.35">
      <c r="A1" s="77" t="s">
        <v>63</v>
      </c>
      <c r="B1" s="77" t="s">
        <v>32</v>
      </c>
    </row>
    <row r="2" spans="1:2" x14ac:dyDescent="0.35">
      <c r="A2" s="16" t="s">
        <v>65</v>
      </c>
      <c r="B2" s="16" t="s">
        <v>8</v>
      </c>
    </row>
    <row r="3" spans="1:2" x14ac:dyDescent="0.35">
      <c r="A3" s="16" t="s">
        <v>119</v>
      </c>
      <c r="B3" s="16" t="s">
        <v>168</v>
      </c>
    </row>
    <row r="4" spans="1:2" x14ac:dyDescent="0.35">
      <c r="A4" s="16" t="s">
        <v>66</v>
      </c>
      <c r="B4" s="16" t="s">
        <v>136</v>
      </c>
    </row>
    <row r="5" spans="1:2" ht="29" x14ac:dyDescent="0.35">
      <c r="A5" s="16" t="s">
        <v>68</v>
      </c>
      <c r="B5" s="16" t="s">
        <v>167</v>
      </c>
    </row>
    <row r="6" spans="1:2" x14ac:dyDescent="0.35">
      <c r="B6" s="16"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A57500DD1C904697246E89E93350FC" ma:contentTypeVersion="12" ma:contentTypeDescription="Create a new document." ma:contentTypeScope="" ma:versionID="f7e1cd8d7f356c45cc27860f282b9865">
  <xsd:schema xmlns:xsd="http://www.w3.org/2001/XMLSchema" xmlns:xs="http://www.w3.org/2001/XMLSchema" xmlns:p="http://schemas.microsoft.com/office/2006/metadata/properties" xmlns:ns2="ec4e1d0e-cd38-4ef3-ba10-9520351984dd" xmlns:ns3="59e87b8d-222b-4d9d-a675-25c54bc08227" targetNamespace="http://schemas.microsoft.com/office/2006/metadata/properties" ma:root="true" ma:fieldsID="25cacad9448703f0321a276dd077bed9" ns2:_="" ns3:_="">
    <xsd:import namespace="ec4e1d0e-cd38-4ef3-ba10-9520351984dd"/>
    <xsd:import namespace="59e87b8d-222b-4d9d-a675-25c54bc082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e1d0e-cd38-4ef3-ba10-952035198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c53fee-b678-45f1-a38f-b937d71e28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e87b8d-222b-4d9d-a675-25c54bc0822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f7ebe22-c191-40b5-b7f2-ba2caa0a6567}" ma:internalName="TaxCatchAll" ma:showField="CatchAllData" ma:web="59e87b8d-222b-4d9d-a675-25c54bc082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e87b8d-222b-4d9d-a675-25c54bc08227" xsi:nil="true"/>
    <lcf76f155ced4ddcb4097134ff3c332f xmlns="ec4e1d0e-cd38-4ef3-ba10-9520351984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49B3DA-FB84-40DB-BD81-239F0A679806}">
  <ds:schemaRefs>
    <ds:schemaRef ds:uri="http://schemas.microsoft.com/sharepoint/v3/contenttype/forms"/>
  </ds:schemaRefs>
</ds:datastoreItem>
</file>

<file path=customXml/itemProps2.xml><?xml version="1.0" encoding="utf-8"?>
<ds:datastoreItem xmlns:ds="http://schemas.openxmlformats.org/officeDocument/2006/customXml" ds:itemID="{7086A696-A07D-4795-BC3E-AEA6CBC11A18}"/>
</file>

<file path=customXml/itemProps3.xml><?xml version="1.0" encoding="utf-8"?>
<ds:datastoreItem xmlns:ds="http://schemas.openxmlformats.org/officeDocument/2006/customXml" ds:itemID="{6A8CA9F9-AD27-4D4F-957B-9D025C0C0583}">
  <ds:schemaRefs>
    <ds:schemaRef ds:uri="http://schemas.microsoft.com/office/2006/metadata/properties"/>
    <ds:schemaRef ds:uri="http://schemas.microsoft.com/office/infopath/2007/PartnerControls"/>
    <ds:schemaRef ds:uri="59e87b8d-222b-4d9d-a675-25c54bc08227"/>
    <ds:schemaRef ds:uri="ec4e1d0e-cd38-4ef3-ba10-9520351984d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29</vt:i4>
      </vt:variant>
      <vt:variant>
        <vt:lpstr>Plages nommées</vt:lpstr>
      </vt:variant>
      <vt:variant>
        <vt:i4>43</vt:i4>
      </vt:variant>
    </vt:vector>
  </HeadingPairs>
  <TitlesOfParts>
    <vt:vector size="72" baseType="lpstr">
      <vt:lpstr>Légende</vt:lpstr>
      <vt:lpstr>Mode d'emploi</vt:lpstr>
      <vt:lpstr>Sommaire</vt:lpstr>
      <vt:lpstr>Liste Actions en cours</vt:lpstr>
      <vt:lpstr>Outil de suivi</vt:lpstr>
      <vt:lpstr>EES</vt:lpstr>
      <vt:lpstr>Détail EES</vt:lpstr>
      <vt:lpstr>A.1</vt:lpstr>
      <vt:lpstr>A.2</vt:lpstr>
      <vt:lpstr>A.3</vt:lpstr>
      <vt:lpstr>B.1</vt:lpstr>
      <vt:lpstr>B.2</vt:lpstr>
      <vt:lpstr>B.3</vt:lpstr>
      <vt:lpstr>B.4</vt:lpstr>
      <vt:lpstr>C.1</vt:lpstr>
      <vt:lpstr>C.2</vt:lpstr>
      <vt:lpstr>C.3</vt:lpstr>
      <vt:lpstr>D.1</vt:lpstr>
      <vt:lpstr>D.2</vt:lpstr>
      <vt:lpstr>D.3</vt:lpstr>
      <vt:lpstr>D.4</vt:lpstr>
      <vt:lpstr>E.1</vt:lpstr>
      <vt:lpstr>E.2</vt:lpstr>
      <vt:lpstr>E.3</vt:lpstr>
      <vt:lpstr>E.4</vt:lpstr>
      <vt:lpstr>F.1</vt:lpstr>
      <vt:lpstr>F.2</vt:lpstr>
      <vt:lpstr>Model</vt:lpstr>
      <vt:lpstr>AIDE</vt:lpstr>
      <vt:lpstr>A.1!Impression_des_titres</vt:lpstr>
      <vt:lpstr>A.2!Impression_des_titres</vt:lpstr>
      <vt:lpstr>A.3!Impression_des_titres</vt:lpstr>
      <vt:lpstr>B.1!Impression_des_titres</vt:lpstr>
      <vt:lpstr>B.2!Impression_des_titres</vt:lpstr>
      <vt:lpstr>B.3!Impression_des_titres</vt:lpstr>
      <vt:lpstr>B.4!Impression_des_titres</vt:lpstr>
      <vt:lpstr>C.1!Impression_des_titres</vt:lpstr>
      <vt:lpstr>C.2!Impression_des_titres</vt:lpstr>
      <vt:lpstr>C.3!Impression_des_titres</vt:lpstr>
      <vt:lpstr>D.1!Impression_des_titres</vt:lpstr>
      <vt:lpstr>D.2!Impression_des_titres</vt:lpstr>
      <vt:lpstr>D.3!Impression_des_titres</vt:lpstr>
      <vt:lpstr>D.4!Impression_des_titres</vt:lpstr>
      <vt:lpstr>E.1!Impression_des_titres</vt:lpstr>
      <vt:lpstr>E.2!Impression_des_titres</vt:lpstr>
      <vt:lpstr>E.3!Impression_des_titres</vt:lpstr>
      <vt:lpstr>E.4!Impression_des_titres</vt:lpstr>
      <vt:lpstr>F.1!Impression_des_titres</vt:lpstr>
      <vt:lpstr>A.1!Zone_d_impression</vt:lpstr>
      <vt:lpstr>A.2!Zone_d_impression</vt:lpstr>
      <vt:lpstr>A.3!Zone_d_impression</vt:lpstr>
      <vt:lpstr>B.1!Zone_d_impression</vt:lpstr>
      <vt:lpstr>B.2!Zone_d_impression</vt:lpstr>
      <vt:lpstr>B.3!Zone_d_impression</vt:lpstr>
      <vt:lpstr>B.4!Zone_d_impression</vt:lpstr>
      <vt:lpstr>C.1!Zone_d_impression</vt:lpstr>
      <vt:lpstr>C.2!Zone_d_impression</vt:lpstr>
      <vt:lpstr>C.3!Zone_d_impression</vt:lpstr>
      <vt:lpstr>D.1!Zone_d_impression</vt:lpstr>
      <vt:lpstr>D.2!Zone_d_impression</vt:lpstr>
      <vt:lpstr>D.3!Zone_d_impression</vt:lpstr>
      <vt:lpstr>D.4!Zone_d_impression</vt:lpstr>
      <vt:lpstr>E.1!Zone_d_impression</vt:lpstr>
      <vt:lpstr>E.2!Zone_d_impression</vt:lpstr>
      <vt:lpstr>E.3!Zone_d_impression</vt:lpstr>
      <vt:lpstr>E.4!Zone_d_impression</vt:lpstr>
      <vt:lpstr>EES!Zone_d_impression</vt:lpstr>
      <vt:lpstr>F.1!Zone_d_impression</vt:lpstr>
      <vt:lpstr>F.2!Zone_d_impression</vt:lpstr>
      <vt:lpstr>Model!Zone_d_impression</vt:lpstr>
      <vt:lpstr>'Outil de suivi'!Zone_d_impression</vt:lpstr>
      <vt:lpstr>Sommaire!Zone_d_impression</vt:lpstr>
    </vt:vector>
  </TitlesOfParts>
  <Company>H3C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LEX</dc:creator>
  <cp:lastModifiedBy>Laetitia EXBRAYAT</cp:lastModifiedBy>
  <cp:lastPrinted>2022-09-14T12:42:42Z</cp:lastPrinted>
  <dcterms:created xsi:type="dcterms:W3CDTF">2012-07-11T13:45:08Z</dcterms:created>
  <dcterms:modified xsi:type="dcterms:W3CDTF">2022-09-19T13:49:44Z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0x0101008BA57500DD1C904697246E89E93350FC</vt:lpwstr>
  </property>
  <property fmtid="{D5CDD505-2E9C-101B-9397-08002B2CF9AE}" pid="3" name="MediaServiceImageTags">
    <vt:lpwstr/>
  </property>
</Properties>
</file>